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contreras\Desktop\A-SAI TRAMITACIÓN\"/>
    </mc:Choice>
  </mc:AlternateContent>
  <bookViews>
    <workbookView xWindow="0" yWindow="0" windowWidth="20490" windowHeight="7755"/>
  </bookViews>
  <sheets>
    <sheet name="PROYECTOS DE CONSTRUCCION" sheetId="1" r:id="rId1"/>
    <sheet name="MEJORAMIENTO DE VIVIENDA " sheetId="2" r:id="rId2"/>
    <sheet name="EQUIPAMIENTO COMUNITARIO 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G32" i="2"/>
  <c r="G31" i="2"/>
  <c r="G30" i="2"/>
  <c r="G29" i="2"/>
  <c r="G37" i="2"/>
  <c r="G36" i="2"/>
  <c r="G35" i="2"/>
  <c r="G34" i="2"/>
  <c r="G33" i="2"/>
  <c r="G14" i="2"/>
  <c r="G16" i="2"/>
  <c r="G15" i="2"/>
</calcChain>
</file>

<file path=xl/sharedStrings.xml><?xml version="1.0" encoding="utf-8"?>
<sst xmlns="http://schemas.openxmlformats.org/spreadsheetml/2006/main" count="253" uniqueCount="179">
  <si>
    <t xml:space="preserve">DIRECCION </t>
  </si>
  <si>
    <t xml:space="preserve">INSCRIPCION CONSERVADOR </t>
  </si>
  <si>
    <t>FS 33257 N°47123 DE 2016</t>
  </si>
  <si>
    <t>FS26508 N°38062 DE 2016</t>
  </si>
  <si>
    <t>FS 33258 N°47124 DE 2016</t>
  </si>
  <si>
    <t xml:space="preserve"> APORTE MUNICIPAL PARA COMPRA DEL TERRENO</t>
  </si>
  <si>
    <t>APORTE MUNICIPAL PARA EJECUCIÓN DEL PROYECTO</t>
  </si>
  <si>
    <t>VENEZUELA 0920</t>
  </si>
  <si>
    <t>JUSTICIA SOCIAL 585</t>
  </si>
  <si>
    <t>JUSTICIA SOCIAL 555</t>
  </si>
  <si>
    <t>FS 88563 N°126980 DE 2017</t>
  </si>
  <si>
    <t>VENEZUELA 0928</t>
  </si>
  <si>
    <t>FS88563 N°126979 DE 2017</t>
  </si>
  <si>
    <t>FS 4815 N°6784 DE 2020</t>
  </si>
  <si>
    <t>METROS CUADRADOS</t>
  </si>
  <si>
    <t>ROL</t>
  </si>
  <si>
    <t>3636-07</t>
  </si>
  <si>
    <t>FS 25845 N°36989 DE 2018</t>
  </si>
  <si>
    <t>31.042,85 UF</t>
  </si>
  <si>
    <t>422,9 m2</t>
  </si>
  <si>
    <t>502 m2</t>
  </si>
  <si>
    <t>5190-44 (Terrenos fusionados)</t>
  </si>
  <si>
    <t>891 m2</t>
  </si>
  <si>
    <t>381,35 m2 Los terrenos han sido fusionados quedando un total de 1306 m2</t>
  </si>
  <si>
    <t>4991-34 (Terrenos fusionados)</t>
  </si>
  <si>
    <t>MUÑOZ GAMERO  574</t>
  </si>
  <si>
    <t>317 m2</t>
  </si>
  <si>
    <t>4036-04</t>
  </si>
  <si>
    <t>3636-8</t>
  </si>
  <si>
    <t>FS 7571 N°9027 DE 1969</t>
  </si>
  <si>
    <t>CITÉ DARDINAC 65</t>
  </si>
  <si>
    <t>CITE DARDINAC 191</t>
  </si>
  <si>
    <t>BELLAVISTA 129</t>
  </si>
  <si>
    <t>NOMBRE DEL PROYECTO</t>
  </si>
  <si>
    <t>5.023,86 UF aporte total al proyecto denóminado "Condominio Santa Adela de la Esperanza"</t>
  </si>
  <si>
    <t>Los terrenos han sido fusionados para el desarrollo del proyecto denóminado "Condominio Santa Adela de la Esperanza"</t>
  </si>
  <si>
    <t>HEROES DE LA CONCEPCIÓN 3099</t>
  </si>
  <si>
    <t>HEROES DE LA CONCEPCIÓN 3091</t>
  </si>
  <si>
    <t>HEROES DE LA CONCEPCIÓN 3095</t>
  </si>
  <si>
    <t xml:space="preserve">508,5 m2 Los terrenos han sido fusionados quedando un total de 1399.5 m2 </t>
  </si>
  <si>
    <t>Transferido a titulo gratuito por parte de SERVIU.</t>
  </si>
  <si>
    <t>3.762,33 UF aporte total al proyecto al proyecto denóminado "Condominio Unión y Esfuerzo"</t>
  </si>
  <si>
    <t>Los terrenos han sido fusionados para el desarrollo del proyecto denóminado "Condominio Unión y Esfuerzo"</t>
  </si>
  <si>
    <t>14.96,11 m2</t>
  </si>
  <si>
    <t>2.254 m2</t>
  </si>
  <si>
    <t>6.470,4 UF</t>
  </si>
  <si>
    <t>6.474,3  UF</t>
  </si>
  <si>
    <t>2.769,45  UF</t>
  </si>
  <si>
    <t>3.813,75  UF</t>
  </si>
  <si>
    <t>6.782,5 UF</t>
  </si>
  <si>
    <t>"Condominio Santa Adela de la Esperanza"</t>
  </si>
  <si>
    <t>Condominio Unión y Esfuerzo</t>
  </si>
  <si>
    <t xml:space="preserve"> Justicia Social 2</t>
  </si>
  <si>
    <t xml:space="preserve"> Justicia Social 3</t>
  </si>
  <si>
    <t>ENTREGA</t>
  </si>
  <si>
    <t xml:space="preserve">En ejecución </t>
  </si>
  <si>
    <t>Elaboración del proyecto técnico</t>
  </si>
  <si>
    <t>Aún no se ha firmado el convenio con SERVIU. Una vez firmado se podrá transparentar oficialmente el monto de crédito.</t>
  </si>
  <si>
    <t>NÚMERO DE VIVIENDAS</t>
  </si>
  <si>
    <t xml:space="preserve"> Justicia Social </t>
  </si>
  <si>
    <t>$316.717.267.-</t>
  </si>
  <si>
    <t>1. PROYECTO DE CONSTRUCCIÓN DE VIVIENDAS SOCIALES</t>
  </si>
  <si>
    <t xml:space="preserve">4. PROYECTOS DE CONSTRUCCIÓN DE VIVIENDAS SOCIALES  PARA ARRIENDO </t>
  </si>
  <si>
    <t>N° DE VIVIENDAS</t>
  </si>
  <si>
    <t xml:space="preserve">DIRECCIONES </t>
  </si>
  <si>
    <t>Subsidio Adjudicado, obras ejecutadas 100%</t>
  </si>
  <si>
    <t>Condominio Social Lote 5, Block 15 al 22, Santa Mónica S1</t>
  </si>
  <si>
    <t>Condominio Social Lote 3, Block 9 y 10, Santa Mónica S1</t>
  </si>
  <si>
    <t>Condominio Social Lote 2, Block 3 y 6, Santa Mónica S1</t>
  </si>
  <si>
    <t xml:space="preserve"> Condominio Social Lote Nº3, Conjunto Habitacional, Población Santa Mónica A</t>
  </si>
  <si>
    <t xml:space="preserve"> Condominio Social Lote Nº4, Conjunto Habitacional Población Santa Mónica A</t>
  </si>
  <si>
    <t xml:space="preserve"> Condominio Social Lote Sector A-3, Blocks N°20 al 25, Población Arquitecto O'Herens</t>
  </si>
  <si>
    <t xml:space="preserve"> Condominio Social Parque Residencial Santa Laura I</t>
  </si>
  <si>
    <t xml:space="preserve"> Condominio Social Lote Nº2, Conjunto Habitacional, Población Santa Mónica</t>
  </si>
  <si>
    <t xml:space="preserve"> Condominio Social Lote A, Santa Mónica; 2º Etapa, Blocks Nº 19, 20, 22, 23, 25 y 26, "La Valleja"</t>
  </si>
  <si>
    <t>Condominio Social Lote C, Santa Mónica, 1º Etapa, Blocks Nº3, 4, 5 y 6, La Valleja</t>
  </si>
  <si>
    <t>Condominio Social Lote D, Santa Mónica, 1º Etapa, Blocks Nº1 y 2, La Valleja</t>
  </si>
  <si>
    <t>Condominio Social Lote E, Santa Mónica, 1º Etapa, Blocks Nº7 y 8, La Valleja</t>
  </si>
  <si>
    <t xml:space="preserve"> Condominio Social Lote F, Santa Mónica, 1º Etapa, Blocks Nº9 y 10, La Valleja </t>
  </si>
  <si>
    <t xml:space="preserve"> Condominio Social Lote G, Santa Mónica, 1º Etapa, Blocks Nº11, 12, 13 y 14, La Valleja </t>
  </si>
  <si>
    <t>Condominio Social Lote H, Santa Mónica, 1º Etapa, Blocks Nº15, 16, 17 y 18, La Valleja</t>
  </si>
  <si>
    <t>Condominio Social Lote Nº A-1, Conjunto Habitacional Villa San Cristóbal</t>
  </si>
  <si>
    <t>Condominio Social Lote Nº A-2, Conjunto Habitacional Villa San Cristóbal</t>
  </si>
  <si>
    <t>Condominio Social Lote Nº A-3, Conjunto Habitacional Villa San Cristóbal</t>
  </si>
  <si>
    <t xml:space="preserve"> Condominio Social Conjunto Habitacional Chacabuco Lote 1 </t>
  </si>
  <si>
    <t xml:space="preserve"> Condominio Social Conjunto Habitacional Chacabuco 02 </t>
  </si>
  <si>
    <t>Condominio Social Conjunto Habitacional Marta Colvin Lote Nº1</t>
  </si>
  <si>
    <t xml:space="preserve"> Condominio Social Conjunto Habitacional Marta Colvin Lote Nº2</t>
  </si>
  <si>
    <t xml:space="preserve"> Condominio Social Conjunto Habitacional Marta Colvin Lote Nº3</t>
  </si>
  <si>
    <t xml:space="preserve"> Condominio Social Conjunto Habitacional Marta Colvin Lote Nº4</t>
  </si>
  <si>
    <t>Condominio Social Parque Residencial Santa Laura II</t>
  </si>
  <si>
    <t xml:space="preserve"> Condominio Social Conjunto Habitacional Villa La Paz</t>
  </si>
  <si>
    <t>MONTO SUBSIDIO HABITACIONAL MINVU UF</t>
  </si>
  <si>
    <t xml:space="preserve">ESTADO INTERVENCION PROYECTO </t>
  </si>
  <si>
    <t>APORTE MUNICIPAL AHORRO DE LAS FAMILIAS  UF</t>
  </si>
  <si>
    <t>DARDIGNAC 65</t>
  </si>
  <si>
    <t>DARDIGNAC 191</t>
  </si>
  <si>
    <t>BOMBERO NUÑEZ 260</t>
  </si>
  <si>
    <t xml:space="preserve">En proceso de postulacion </t>
  </si>
  <si>
    <t xml:space="preserve">En proceso de postulacion  </t>
  </si>
  <si>
    <t xml:space="preserve">CITE RIO DE JANEIRO </t>
  </si>
  <si>
    <t>RIO DE JANEIRO 453</t>
  </si>
  <si>
    <t>N°</t>
  </si>
  <si>
    <t xml:space="preserve">obras en ejecucion </t>
  </si>
  <si>
    <t xml:space="preserve">Reposición y pintura de aleros, reposición y revestimiento de frontones; pintura de fachadas; reposición de revestimiento de pisos de pasillo de circulación y cajas de escala. </t>
  </si>
  <si>
    <t xml:space="preserve">OBRAS DE MEJORAMIENTO QUE CONTEMPLA EL PROYECTO.  </t>
  </si>
  <si>
    <t>CALLE G N° 986, 990, 994, 998, 1004, 1008, 1012, 1016, 1020, 1024, 1028</t>
  </si>
  <si>
    <t>RAUL MONTT N° 1102
PUNTA ARENAS N° 3661, 3653, 3647, 3635, 
FRANCISCO CERDA N° 1109</t>
  </si>
  <si>
    <t>EL SALTO CHICO N° 1265</t>
  </si>
  <si>
    <t>EL SALTO CHICO N° 1205</t>
  </si>
  <si>
    <t>PASAJE FRUCTUOSO N° 3921
PASAJE LOS PROPIOS N° 1050
ZAPADORES N° 1057</t>
  </si>
  <si>
    <t>AYGUA N° 4325
SANTA BARBARA N° 4320</t>
  </si>
  <si>
    <t>JOSE MARIA CARO N° 3451</t>
  </si>
  <si>
    <t>JOSE MARIA CARO N° 3437, 3445</t>
  </si>
  <si>
    <t>PEDRO DONOSO N° 1097
JOSE MARIA CARO N° 3413</t>
  </si>
  <si>
    <t xml:space="preserve">PEDRO DONOSO N° 1095, 1081
</t>
  </si>
  <si>
    <t>EL ROBLE N° 939
GABRIEL PALMA N° 996</t>
  </si>
  <si>
    <t>AV LA PAZ N° 937
MONTSERRAT N° 934</t>
  </si>
  <si>
    <r>
      <rPr>
        <sz val="11"/>
        <color indexed="8"/>
        <rFont val="Calibri"/>
        <family val="2"/>
      </rPr>
      <t>URMENETA</t>
    </r>
    <r>
      <rPr>
        <sz val="11"/>
        <color theme="1"/>
        <rFont val="Calibri"/>
        <family val="2"/>
        <scheme val="minor"/>
      </rPr>
      <t xml:space="preserve"> 1136, 1134, 1128, 1124, 1120, 1116, 1112, 1108, 1080,  1076, 1072, 1068, 1064, 1060, 1056, 1052.
</t>
    </r>
    <r>
      <rPr>
        <sz val="11"/>
        <color indexed="8"/>
        <rFont val="Calibri"/>
        <family val="2"/>
      </rPr>
      <t>LA SERENA</t>
    </r>
    <r>
      <rPr>
        <sz val="11"/>
        <color theme="1"/>
        <rFont val="Calibri"/>
        <family val="2"/>
        <scheme val="minor"/>
      </rPr>
      <t xml:space="preserve"> 1115,  1119, 1107, 1111, 1099, 1103, 1091,  1095, 1083, 1087, 1075, 1079, 1067, 1071, 1059, 1063 
</t>
    </r>
  </si>
  <si>
    <r>
      <rPr>
        <sz val="11"/>
        <color indexed="8"/>
        <rFont val="Calibri"/>
        <family val="2"/>
      </rPr>
      <t>AUDAX ITALIANO</t>
    </r>
    <r>
      <rPr>
        <sz val="11"/>
        <color theme="1"/>
        <rFont val="Calibri"/>
        <family val="2"/>
        <scheme val="minor"/>
      </rPr>
      <t xml:space="preserve"> 2855, 2859, 2863,2867, 2871, 2875, 2887, 2883, 2879, 2891
</t>
    </r>
    <r>
      <rPr>
        <sz val="11"/>
        <color indexed="8"/>
        <rFont val="Calibri"/>
        <family val="2"/>
      </rPr>
      <t xml:space="preserve"> DORSAL</t>
    </r>
    <r>
      <rPr>
        <sz val="11"/>
        <color theme="1"/>
        <rFont val="Calibri"/>
        <family val="2"/>
        <scheme val="minor"/>
      </rPr>
      <t xml:space="preserve"> 1126, 1150, 1142, 1134, 1110, 1118</t>
    </r>
  </si>
  <si>
    <r>
      <rPr>
        <sz val="11"/>
        <color indexed="8"/>
        <rFont val="Calibri"/>
        <family val="2"/>
      </rPr>
      <t>UNIVERSIDAD DE CHILE</t>
    </r>
    <r>
      <rPr>
        <sz val="11"/>
        <color theme="1"/>
        <rFont val="Calibri"/>
        <family val="2"/>
        <scheme val="minor"/>
      </rPr>
      <t xml:space="preserve">  2851,  2867, 2883
</t>
    </r>
    <r>
      <rPr>
        <sz val="11"/>
        <color indexed="8"/>
        <rFont val="Calibri"/>
        <family val="2"/>
      </rPr>
      <t>AUDAX ITALIANO</t>
    </r>
    <r>
      <rPr>
        <sz val="11"/>
        <color theme="1"/>
        <rFont val="Calibri"/>
        <family val="2"/>
        <scheme val="minor"/>
      </rPr>
      <t xml:space="preserve"> 2850,  2866, 2882
</t>
    </r>
    <r>
      <rPr>
        <sz val="11"/>
        <color indexed="8"/>
        <rFont val="Calibri"/>
        <family val="2"/>
      </rPr>
      <t>DORSAL</t>
    </r>
    <r>
      <rPr>
        <sz val="11"/>
        <color theme="1"/>
        <rFont val="Calibri"/>
        <family val="2"/>
        <scheme val="minor"/>
      </rPr>
      <t xml:space="preserve"> 1192, 1178</t>
    </r>
  </si>
  <si>
    <r>
      <t xml:space="preserve">DORSAL BLOCK 1240, 1238, 1024
</t>
    </r>
    <r>
      <rPr>
        <sz val="11"/>
        <color indexed="8"/>
        <rFont val="Calibri"/>
        <family val="2"/>
      </rPr>
      <t>UNIVERSIDAD DE CHILE</t>
    </r>
    <r>
      <rPr>
        <sz val="11"/>
        <color theme="1"/>
        <rFont val="Calibri"/>
        <family val="2"/>
        <scheme val="minor"/>
      </rPr>
      <t xml:space="preserve"> 2882 </t>
    </r>
  </si>
  <si>
    <r>
      <rPr>
        <sz val="11"/>
        <color indexed="8"/>
        <rFont val="Calibri"/>
        <family val="2"/>
      </rPr>
      <t>UNIVERSIDAD DE CHILE</t>
    </r>
    <r>
      <rPr>
        <sz val="11"/>
        <color theme="1"/>
        <rFont val="Calibri"/>
        <family val="2"/>
        <scheme val="minor"/>
      </rPr>
      <t xml:space="preserve">  2811, 2919, 2827, 2835</t>
    </r>
  </si>
  <si>
    <r>
      <rPr>
        <sz val="11"/>
        <color indexed="8"/>
        <rFont val="Calibri"/>
        <family val="2"/>
      </rPr>
      <t>EMILIANO ZAPATA</t>
    </r>
    <r>
      <rPr>
        <sz val="11"/>
        <color theme="1"/>
        <rFont val="Calibri"/>
        <family val="2"/>
        <scheme val="minor"/>
      </rPr>
      <t xml:space="preserve"> 1247, 1239
</t>
    </r>
    <r>
      <rPr>
        <sz val="11"/>
        <color indexed="8"/>
        <rFont val="Calibri"/>
        <family val="2"/>
      </rPr>
      <t xml:space="preserve">UNIVERSIDAD DE CHILE </t>
    </r>
    <r>
      <rPr>
        <sz val="11"/>
        <color theme="1"/>
        <rFont val="Calibri"/>
        <family val="2"/>
        <scheme val="minor"/>
      </rPr>
      <t xml:space="preserve">2818,  2850,  2842,  2826,  2834, 2866, 2874 
</t>
    </r>
    <r>
      <rPr>
        <sz val="11"/>
        <color indexed="8"/>
        <rFont val="Calibri"/>
        <family val="2"/>
      </rPr>
      <t>DORSAL</t>
    </r>
    <r>
      <rPr>
        <sz val="11"/>
        <color theme="1"/>
        <rFont val="Calibri"/>
        <family val="2"/>
        <scheme val="minor"/>
      </rPr>
      <t xml:space="preserve"> 1258, 1242 </t>
    </r>
  </si>
  <si>
    <r>
      <rPr>
        <sz val="11"/>
        <color indexed="8"/>
        <rFont val="Calibri"/>
        <family val="2"/>
      </rPr>
      <t>RAUL MONTT</t>
    </r>
    <r>
      <rPr>
        <sz val="11"/>
        <color theme="1"/>
        <rFont val="Calibri"/>
        <family val="2"/>
        <scheme val="minor"/>
      </rPr>
      <t xml:space="preserve"> Nº 1120
</t>
    </r>
    <r>
      <rPr>
        <sz val="11"/>
        <color indexed="8"/>
        <rFont val="Calibri"/>
        <family val="2"/>
      </rPr>
      <t xml:space="preserve">PUNTA ARENAS </t>
    </r>
    <r>
      <rPr>
        <sz val="11"/>
        <color theme="1"/>
        <rFont val="Calibri"/>
        <family val="2"/>
        <scheme val="minor"/>
      </rPr>
      <t xml:space="preserve">Nº 3662, 3654, 3648, 3658, 3644, 3636, 3640 
</t>
    </r>
    <r>
      <rPr>
        <sz val="11"/>
        <color indexed="8"/>
        <rFont val="Calibri"/>
        <family val="2"/>
      </rPr>
      <t>FRANCISCO CERDA</t>
    </r>
    <r>
      <rPr>
        <sz val="11"/>
        <color theme="1"/>
        <rFont val="Calibri"/>
        <family val="2"/>
        <scheme val="minor"/>
      </rPr>
      <t xml:space="preserve"> Nº 1115, 1119 </t>
    </r>
  </si>
  <si>
    <r>
      <rPr>
        <sz val="11"/>
        <color indexed="8"/>
        <rFont val="Calibri"/>
        <family val="2"/>
      </rPr>
      <t xml:space="preserve">FRANCISCO CERDA </t>
    </r>
    <r>
      <rPr>
        <sz val="11"/>
        <color theme="1"/>
        <rFont val="Calibri"/>
        <family val="2"/>
        <scheme val="minor"/>
      </rPr>
      <t xml:space="preserve">Nº 1118, 1122
</t>
    </r>
    <r>
      <rPr>
        <sz val="11"/>
        <color indexed="8"/>
        <rFont val="Calibri"/>
        <family val="2"/>
      </rPr>
      <t>PUNTA ARENAS</t>
    </r>
    <r>
      <rPr>
        <sz val="11"/>
        <color theme="1"/>
        <rFont val="Calibri"/>
        <family val="2"/>
        <scheme val="minor"/>
      </rPr>
      <t xml:space="preserve"> Nº 3582, 3574, 3548, 3578, 3544, 3536, 3586, 3540 
</t>
    </r>
    <r>
      <rPr>
        <sz val="11"/>
        <color indexed="8"/>
        <rFont val="Calibri"/>
        <family val="2"/>
      </rPr>
      <t xml:space="preserve">URMENETA </t>
    </r>
    <r>
      <rPr>
        <sz val="11"/>
        <color theme="1"/>
        <rFont val="Calibri"/>
        <family val="2"/>
        <scheme val="minor"/>
      </rPr>
      <t xml:space="preserve">Nº 1115, 1119 </t>
    </r>
  </si>
  <si>
    <r>
      <rPr>
        <sz val="11"/>
        <color indexed="8"/>
        <rFont val="Calibri"/>
        <family val="2"/>
      </rPr>
      <t>FRANCISCO CERDA</t>
    </r>
    <r>
      <rPr>
        <sz val="11"/>
        <color theme="1"/>
        <rFont val="Calibri"/>
        <family val="2"/>
        <scheme val="minor"/>
      </rPr>
      <t xml:space="preserve"> Nº 1104
</t>
    </r>
    <r>
      <rPr>
        <sz val="11"/>
        <color indexed="8"/>
        <rFont val="Calibri"/>
        <family val="2"/>
      </rPr>
      <t>PUNTA ARENAS</t>
    </r>
    <r>
      <rPr>
        <sz val="11"/>
        <color theme="1"/>
        <rFont val="Calibri"/>
        <family val="2"/>
        <scheme val="minor"/>
      </rPr>
      <t xml:space="preserve"> Nº 3545, 3573, 3547, 3537 
</t>
    </r>
    <r>
      <rPr>
        <sz val="11"/>
        <color indexed="8"/>
        <rFont val="Calibri"/>
        <family val="2"/>
      </rPr>
      <t>URMENETA</t>
    </r>
    <r>
      <rPr>
        <sz val="11"/>
        <color theme="1"/>
        <rFont val="Calibri"/>
        <family val="2"/>
        <scheme val="minor"/>
      </rPr>
      <t xml:space="preserve"> Nº 1109  </t>
    </r>
  </si>
  <si>
    <r>
      <rPr>
        <sz val="10"/>
        <rFont val="Arial"/>
        <family val="2"/>
      </rPr>
      <t>CALLE G N° 902, 912, 924, 936
AV. PRINCIPAL N° 925, 935</t>
    </r>
  </si>
  <si>
    <r>
      <rPr>
        <sz val="10"/>
        <rFont val="Arial"/>
        <family val="2"/>
      </rPr>
      <t>GABRIEL PALMA N° 1007</t>
    </r>
  </si>
  <si>
    <r>
      <t xml:space="preserve">LA VALLEJA desde el  Nº 3821 al  Nº 3889 (A y B);  desde el Nº 3721 al Nº 3789 (A y B); desde Nº 3822  al Nº 3890 (A y B) y desde el Nº 3722 al Nº 3790 (A y B)
</t>
    </r>
    <r>
      <rPr>
        <sz val="11"/>
        <color indexed="8"/>
        <rFont val="Calibri"/>
        <family val="2"/>
      </rPr>
      <t>MONTANA</t>
    </r>
    <r>
      <rPr>
        <sz val="11"/>
        <color theme="1"/>
        <rFont val="Calibri"/>
        <family val="2"/>
        <scheme val="minor"/>
      </rPr>
      <t xml:space="preserve"> desde el Nº 3821 al Nº 3889 (A y B) y desde el Nº 3721 al Nº 3789 (A y B)</t>
    </r>
  </si>
  <si>
    <r>
      <t xml:space="preserve">LA VALLEJA desde el Nº 3689 al 3621 (A y B) y desde el Nº 3622 al Nº 3690 (A y B)
</t>
    </r>
    <r>
      <rPr>
        <sz val="11"/>
        <color indexed="8"/>
        <rFont val="Calibri"/>
        <family val="2"/>
      </rPr>
      <t>MONTANA</t>
    </r>
    <r>
      <rPr>
        <sz val="11"/>
        <color theme="1"/>
        <rFont val="Calibri"/>
        <family val="2"/>
        <scheme val="minor"/>
      </rPr>
      <t xml:space="preserve">  desde el Nº 3689 al Nº 3621 (A y B),</t>
    </r>
  </si>
  <si>
    <r>
      <rPr>
        <sz val="11"/>
        <color indexed="8"/>
        <rFont val="Calibri"/>
        <family val="2"/>
      </rPr>
      <t>MONTANA</t>
    </r>
    <r>
      <rPr>
        <sz val="11"/>
        <color theme="1"/>
        <rFont val="Calibri"/>
        <family val="2"/>
        <scheme val="minor"/>
      </rPr>
      <t xml:space="preserve"> desde el Nº 3903 al Nº 3971 (A y B) y Nº 3977 al  Nº3999 (A y B)</t>
    </r>
  </si>
  <si>
    <r>
      <rPr>
        <sz val="10"/>
        <color indexed="8"/>
        <rFont val="Arial"/>
        <family val="2"/>
      </rPr>
      <t>HUBER BENÍTEZ desde el Nº 3903 al 3971 A y B 
MONTANA  Nº 3902  al  Nº3970 A y B</t>
    </r>
  </si>
  <si>
    <r>
      <rPr>
        <sz val="11"/>
        <color indexed="8"/>
        <rFont val="Calibri"/>
        <family val="2"/>
      </rPr>
      <t>LA VALLEJA</t>
    </r>
    <r>
      <rPr>
        <sz val="11"/>
        <color theme="1"/>
        <rFont val="Calibri"/>
        <family val="2"/>
        <scheme val="minor"/>
      </rPr>
      <t xml:space="preserve"> desde el Nº 4030 al 4098 (A y B)
</t>
    </r>
    <r>
      <rPr>
        <sz val="11"/>
        <color indexed="8"/>
        <rFont val="Calibri"/>
        <family val="2"/>
      </rPr>
      <t>MONTANA</t>
    </r>
    <r>
      <rPr>
        <sz val="11"/>
        <color theme="1"/>
        <rFont val="Calibri"/>
        <family val="2"/>
        <scheme val="minor"/>
      </rPr>
      <t xml:space="preserve"> desde el  Nº 4031  al  Nº4099 (A y B)</t>
    </r>
  </si>
  <si>
    <r>
      <t xml:space="preserve"> </t>
    </r>
    <r>
      <rPr>
        <sz val="11"/>
        <color indexed="8"/>
        <rFont val="Calibri"/>
        <family val="2"/>
      </rPr>
      <t>MONTANA</t>
    </r>
    <r>
      <rPr>
        <sz val="11"/>
        <color theme="1"/>
        <rFont val="Calibri"/>
        <family val="2"/>
        <scheme val="minor"/>
      </rPr>
      <t xml:space="preserve"> desde el Nº 4030 al 4098 (A y B)
</t>
    </r>
    <r>
      <rPr>
        <sz val="11"/>
        <color indexed="8"/>
        <rFont val="Calibri"/>
        <family val="2"/>
      </rPr>
      <t>HUBER BENITEZ</t>
    </r>
    <r>
      <rPr>
        <sz val="11"/>
        <color theme="1"/>
        <rFont val="Calibri"/>
        <family val="2"/>
        <scheme val="minor"/>
      </rPr>
      <t xml:space="preserve"> desde el  Nº 4031  al  Nº4099 (A y B)</t>
    </r>
  </si>
  <si>
    <r>
      <rPr>
        <sz val="11"/>
        <color indexed="8"/>
        <rFont val="Calibri"/>
        <family val="2"/>
      </rPr>
      <t>HUBER BENÍTEZ</t>
    </r>
    <r>
      <rPr>
        <sz val="11"/>
        <color theme="1"/>
        <rFont val="Calibri"/>
        <family val="2"/>
        <scheme val="minor"/>
      </rPr>
      <t xml:space="preserve"> desde el Nº 4002 al Nº4024 (A y B) y desde el Nº4030 al 4074 (A y B)
</t>
    </r>
    <r>
      <rPr>
        <sz val="11"/>
        <color indexed="8"/>
        <rFont val="Calibri"/>
        <family val="2"/>
      </rPr>
      <t>NANCAGUA</t>
    </r>
    <r>
      <rPr>
        <sz val="11"/>
        <color theme="1"/>
        <rFont val="Calibri"/>
        <family val="2"/>
        <scheme val="minor"/>
      </rPr>
      <t xml:space="preserve"> desde el Nº 4031 al Nº 4075 (A y B) y  desde el Nº 4003 al Nº 4025 (A y B)</t>
    </r>
  </si>
  <si>
    <r>
      <t xml:space="preserve">NANCAGUA desde el Nº 4030 al Nº 3971 (A y B) Y desde el  Nº 4002 al Nº 4024 (A y B)
</t>
    </r>
    <r>
      <rPr>
        <sz val="11"/>
        <color indexed="8"/>
        <rFont val="Calibri"/>
        <family val="2"/>
      </rPr>
      <t xml:space="preserve">ARIZONA </t>
    </r>
    <r>
      <rPr>
        <sz val="11"/>
        <color theme="1"/>
        <rFont val="Calibri"/>
        <family val="2"/>
        <scheme val="minor"/>
      </rPr>
      <t>desde el Nº 4031 al Nº 4099 (A y B) y desde el Nº 4003 al Nº 4025 (A y B)</t>
    </r>
  </si>
  <si>
    <r>
      <rPr>
        <sz val="11"/>
        <color indexed="8"/>
        <rFont val="Calibri"/>
        <family val="2"/>
      </rPr>
      <t>PASAJE GALAXIA</t>
    </r>
    <r>
      <rPr>
        <sz val="11"/>
        <color theme="1"/>
        <rFont val="Calibri"/>
        <family val="2"/>
        <scheme val="minor"/>
      </rPr>
      <t xml:space="preserve"> desde el N° 1206 al N°1220 y del N° 1278 al N° 1288
</t>
    </r>
    <r>
      <rPr>
        <sz val="11"/>
        <color indexed="8"/>
        <rFont val="Calibri"/>
        <family val="2"/>
      </rPr>
      <t>PASAJE ESTRELLAS</t>
    </r>
    <r>
      <rPr>
        <sz val="11"/>
        <color theme="1"/>
        <rFont val="Calibri"/>
        <family val="2"/>
        <scheme val="minor"/>
      </rPr>
      <t xml:space="preserve"> desde el N° 1203 (B-H), N° 1203 al 12011, N° 1281 al N° 1287 y 1291 (A – F)
</t>
    </r>
    <r>
      <rPr>
        <sz val="11"/>
        <color indexed="8"/>
        <rFont val="Calibri"/>
        <family val="2"/>
      </rPr>
      <t xml:space="preserve">UNIÓN </t>
    </r>
    <r>
      <rPr>
        <sz val="11"/>
        <color theme="1"/>
        <rFont val="Calibri"/>
        <family val="2"/>
        <scheme val="minor"/>
      </rPr>
      <t xml:space="preserve">desde el N° 528 al N° 554, N° 560 (A – P), N° 562 al 582
</t>
    </r>
    <r>
      <rPr>
        <sz val="11"/>
        <color indexed="8"/>
        <rFont val="Calibri"/>
        <family val="2"/>
      </rPr>
      <t>PASAJE LA TIERRA</t>
    </r>
    <r>
      <rPr>
        <sz val="11"/>
        <color theme="1"/>
        <rFont val="Calibri"/>
        <family val="2"/>
        <scheme val="minor"/>
      </rPr>
      <t xml:space="preserve"> desde el N° 530 al N° 540
</t>
    </r>
    <r>
      <rPr>
        <sz val="11"/>
        <color indexed="8"/>
        <rFont val="Calibri"/>
        <family val="2"/>
      </rPr>
      <t>SCHLACK</t>
    </r>
    <r>
      <rPr>
        <sz val="11"/>
        <color theme="1"/>
        <rFont val="Calibri"/>
        <family val="2"/>
        <scheme val="minor"/>
      </rPr>
      <t xml:space="preserve"> desde el N° 529 al N° 553, 553 (A – O), N° 557 al N° 571
</t>
    </r>
    <r>
      <rPr>
        <sz val="11"/>
        <color indexed="8"/>
        <rFont val="Calibri"/>
        <family val="2"/>
      </rPr>
      <t>PASAJE ANDRÓMEDA</t>
    </r>
    <r>
      <rPr>
        <sz val="11"/>
        <color theme="1"/>
        <rFont val="Calibri"/>
        <family val="2"/>
        <scheme val="minor"/>
      </rPr>
      <t xml:space="preserve"> N° 1205 al N° 1215, N° 1280 al N° 1286; N° 1290 (A – F), N° 1222 al N° 1246,  N° 1246 ( A- K)
</t>
    </r>
    <r>
      <rPr>
        <sz val="11"/>
        <color indexed="8"/>
        <rFont val="Calibri"/>
        <family val="2"/>
      </rPr>
      <t>PASAJE JÚPITER</t>
    </r>
    <r>
      <rPr>
        <sz val="11"/>
        <color theme="1"/>
        <rFont val="Calibri"/>
        <family val="2"/>
        <scheme val="minor"/>
      </rPr>
      <t xml:space="preserve"> desde el N° 545 al N° 575
</t>
    </r>
    <r>
      <rPr>
        <sz val="11"/>
        <color indexed="8"/>
        <rFont val="Calibri"/>
        <family val="2"/>
      </rPr>
      <t>PASAJE PLUTÓN</t>
    </r>
    <r>
      <rPr>
        <sz val="11"/>
        <color theme="1"/>
        <rFont val="Calibri"/>
        <family val="2"/>
        <scheme val="minor"/>
      </rPr>
      <t xml:space="preserve"> desde el N° 528 (A – L), N° 553 al N° 569, N° 556 al N° 538
</t>
    </r>
    <r>
      <rPr>
        <sz val="11"/>
        <color indexed="8"/>
        <rFont val="Calibri"/>
        <family val="2"/>
      </rPr>
      <t>PASAJE MARTE</t>
    </r>
    <r>
      <rPr>
        <sz val="11"/>
        <color theme="1"/>
        <rFont val="Calibri"/>
        <family val="2"/>
        <scheme val="minor"/>
      </rPr>
      <t xml:space="preserve"> desde el N° 553 al N° 569, N° 531 (A – L)
</t>
    </r>
    <r>
      <rPr>
        <sz val="11"/>
        <color indexed="8"/>
        <rFont val="Calibri"/>
        <family val="2"/>
      </rPr>
      <t>EL SALTO</t>
    </r>
    <r>
      <rPr>
        <sz val="11"/>
        <color theme="1"/>
        <rFont val="Calibri"/>
        <family val="2"/>
        <scheme val="minor"/>
      </rPr>
      <t xml:space="preserve"> desde el N° 1219 al N° 1241, N° 1279 al 1289 </t>
    </r>
  </si>
  <si>
    <t xml:space="preserve">Cambio de techumbre, canaletas y bajadas de agua; Pintura e impermeabilización de fachadas; Arreglo de cajas de escala, lo que considero pintura, barandas y la instalación de cerámicas en pisos y escaleras. </t>
  </si>
  <si>
    <t xml:space="preserve">COPROPIEDAD / PROYECTO </t>
  </si>
  <si>
    <t xml:space="preserve">LOS RECOLETOS </t>
  </si>
  <si>
    <t xml:space="preserve">N° DE FAMILIAS </t>
  </si>
  <si>
    <t xml:space="preserve">NO APLICA </t>
  </si>
  <si>
    <t xml:space="preserve">CVD VENEZUELA </t>
  </si>
  <si>
    <t>DIRECCION</t>
  </si>
  <si>
    <t>Cambio de techumbre, canaletas y bajadas de agua; Pintura e impermeabilización de fachadas; Arreglo de cajas de escala, lo que considero pintura, barandas y la instalación de cerámicas en pisos y escaleras.  En espacios exteriores se instaaln luminarias fotovoltaicas y juegos infantiles</t>
  </si>
  <si>
    <t>Cambio de techumbre, canaletas y bajadas de agua; Pintura e impermeabilización de fachadas; Arreglo de cajas de escala, lo que considero pintura, barandas y muros. Se instalan en espacios comunes maquinas de ejercicio y luminaria fotovoltaica.</t>
  </si>
  <si>
    <t>Cambio de redes sanitarias, cambio de puerta de acceso y pintura elementos metalicos cajas de escalas, cambio de gradas y pintura de pasillos.</t>
  </si>
  <si>
    <t xml:space="preserve">Cambio de techumbre, canaletas y bajadas de agua; Pintura e impermeabilización de fachadas; Arreglo de cajas de escala, lo que considero pintura, barandas y la e instalacion de cubierta entre unidades. </t>
  </si>
  <si>
    <t>Cambio de cubiertas, revestimiento de edificios bajo sistema EIFS, reparacion de pasillos de circulacion.</t>
  </si>
  <si>
    <t>Cambio de cubierta con asbestio cemento, pintura e impermeabilizacion de fachadas y mejoramiento de pasillos interiores.</t>
  </si>
  <si>
    <t>Cambio de cubiertas, incluye aleros canales y bajadas de aguas lluvias. Instalacion de cortafuegos, mejoramiento de fachdas y cambio de red electrica.</t>
  </si>
  <si>
    <t>Cambio de cubierta, instlacion de cortafuegos, reparacion de fachadas, instalacion de ventanas de aluminio, pavimentacion de pasaje peatonal.</t>
  </si>
  <si>
    <t>Cambio de cubiertas, instalacion de ventanas termopanel, pintura de fachadas, reparacion plaza central, instalacion de luminarias fotovoltaicas, maquinas de ejercicio y juegos infantiles.</t>
  </si>
  <si>
    <t>Cambio de cubierta, reparacion y pintura de fachadas, pintura elementos metalicos caja de escala e instalacion de goma en peldaños.</t>
  </si>
  <si>
    <t>Cambio de cubiertas, revestimiento de edificios bajo sistema EIFS, reparacion de pasillos de circulacion. Reparacion de plazas, instalacion de luminaria fotovoltaica.</t>
  </si>
  <si>
    <t>Cambio de cubiertas, reparacion y pintura de fachadas, reparacion cajas de escala y pasillos de circulacion.</t>
  </si>
  <si>
    <t>Cambio de redes sanitarias.</t>
  </si>
  <si>
    <t>Cierros perimetrales, cambio de puertas y ventanas.</t>
  </si>
  <si>
    <t>Cambio de cubierta, revestimiento EIFS, pintura espacios comunes, instalacion de ventana termopanel (1 por departamento)</t>
  </si>
  <si>
    <t>Construccion de cierro perimetral, cambio de puerta de acceso iluminacion de espacios comunes y reparacion cajasd e escalas</t>
  </si>
  <si>
    <t>Cambio de cubiertas, reparacion y pintura de fachadas, reparacion cajas de escala e instalacion de ceramicos en pasillos de circulacion.</t>
  </si>
  <si>
    <t>Cambio de cubiertas, reparacion y pintura de fachadas.</t>
  </si>
  <si>
    <t>Cambio de cubierta, reparacion de aleros, instalacion de cortafuegos, reparacion de fachadas.</t>
  </si>
  <si>
    <t>Reparacion de plaza, instalacion de juegos infantiles y mobiliario urbano, construccion de huellas para estacionamientos.</t>
  </si>
  <si>
    <t xml:space="preserve">APORTE MUNICIPAL PROYECTO </t>
  </si>
  <si>
    <t>Construccion de multicancha</t>
  </si>
  <si>
    <t xml:space="preserve">Objetivo de cada iniciativa de inversión detallada                        OBRAS DE MEJORAMIENTO QUE CONTEMPLA EL PROYECTO.  </t>
  </si>
  <si>
    <t>Condominio Social Lote B, Santa Mónica, 2º Etapa, Blocks Nº21, 24 y 27, La Valleja</t>
  </si>
  <si>
    <t>Condominio Social Lote 1, Block 1,2,3,4,5,7 y 8, Santa Mónica S1</t>
  </si>
  <si>
    <t>Condominio Social Lote Nº1, Conjunto Habitacional, Población Santa Mónica A</t>
  </si>
  <si>
    <t>Condominio Social Lote 4, Block 11 al 14, Santa Mónica S1</t>
  </si>
  <si>
    <t xml:space="preserve">Condominio Social Lote Sector A-3, Block 9 al 19; Población Arquitecto O'Herens </t>
  </si>
  <si>
    <t>Condominio Social, Lote 5, Santa Mónica B</t>
  </si>
  <si>
    <t>EMILIANO ZAPATA 871</t>
  </si>
  <si>
    <t>SAMUEL ESCOBAR 225</t>
  </si>
  <si>
    <t xml:space="preserve">Proceso de transferencia título gratuito a favor de la Municipalidad de Recoleta por parte del Ministerio de Bienes Nacionales </t>
  </si>
  <si>
    <t>5. MEJORAMIENTOS</t>
  </si>
  <si>
    <t>Entregada 18 de junio de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</si>
</sst>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7" workbookViewId="0">
      <selection activeCell="H9" sqref="H9"/>
    </sheetView>
  </sheetViews>
  <sheetFormatPr baseColWidth="10" defaultRowHeight="15" x14ac:dyDescent="0.25"/>
  <cols>
    <col min="1" max="1" width="19.28515625" customWidth="1"/>
    <col min="2" max="2" width="18" customWidth="1"/>
    <col min="3" max="3" width="15" customWidth="1"/>
    <col min="4" max="4" width="19.42578125" customWidth="1"/>
    <col min="5" max="5" width="14" customWidth="1"/>
    <col min="7" max="7" width="12.5703125" customWidth="1"/>
  </cols>
  <sheetData>
    <row r="1" spans="1:9" x14ac:dyDescent="0.25">
      <c r="A1" s="38" t="s">
        <v>61</v>
      </c>
      <c r="B1" s="38"/>
      <c r="C1" s="38"/>
      <c r="D1" s="38"/>
      <c r="E1" s="38"/>
      <c r="F1" s="38"/>
      <c r="G1" s="38"/>
      <c r="H1" s="38"/>
      <c r="I1" s="38"/>
    </row>
    <row r="2" spans="1:9" ht="51" x14ac:dyDescent="0.25">
      <c r="A2" s="10" t="s">
        <v>0</v>
      </c>
      <c r="B2" s="11" t="s">
        <v>1</v>
      </c>
      <c r="C2" s="11" t="s">
        <v>5</v>
      </c>
      <c r="D2" s="11" t="s">
        <v>6</v>
      </c>
      <c r="E2" s="11" t="s">
        <v>14</v>
      </c>
      <c r="F2" s="11" t="s">
        <v>15</v>
      </c>
      <c r="G2" s="11" t="s">
        <v>33</v>
      </c>
      <c r="H2" s="11" t="s">
        <v>58</v>
      </c>
      <c r="I2" s="11" t="s">
        <v>54</v>
      </c>
    </row>
    <row r="3" spans="1:9" ht="64.5" x14ac:dyDescent="0.25">
      <c r="A3" s="2" t="s">
        <v>36</v>
      </c>
      <c r="B3" s="2" t="s">
        <v>2</v>
      </c>
      <c r="C3" s="7" t="s">
        <v>45</v>
      </c>
      <c r="D3" s="14" t="s">
        <v>34</v>
      </c>
      <c r="E3" s="3" t="s">
        <v>20</v>
      </c>
      <c r="F3" s="2" t="s">
        <v>21</v>
      </c>
      <c r="G3" s="42" t="s">
        <v>50</v>
      </c>
      <c r="H3" s="45">
        <v>29</v>
      </c>
      <c r="I3" s="48" t="s">
        <v>55</v>
      </c>
    </row>
    <row r="4" spans="1:9" ht="85.7" customHeight="1" x14ac:dyDescent="0.25">
      <c r="A4" s="2" t="s">
        <v>37</v>
      </c>
      <c r="B4" s="2" t="s">
        <v>3</v>
      </c>
      <c r="C4" s="7" t="s">
        <v>46</v>
      </c>
      <c r="D4" s="4" t="s">
        <v>35</v>
      </c>
      <c r="E4" s="3" t="s">
        <v>19</v>
      </c>
      <c r="F4" s="2" t="s">
        <v>21</v>
      </c>
      <c r="G4" s="43"/>
      <c r="H4" s="46"/>
      <c r="I4" s="49"/>
    </row>
    <row r="5" spans="1:9" ht="102.2" customHeight="1" x14ac:dyDescent="0.25">
      <c r="A5" s="2" t="s">
        <v>38</v>
      </c>
      <c r="B5" s="2" t="s">
        <v>4</v>
      </c>
      <c r="C5" s="7" t="s">
        <v>47</v>
      </c>
      <c r="D5" s="4" t="s">
        <v>35</v>
      </c>
      <c r="E5" s="2" t="s">
        <v>23</v>
      </c>
      <c r="F5" s="2" t="s">
        <v>21</v>
      </c>
      <c r="G5" s="44"/>
      <c r="H5" s="47"/>
      <c r="I5" s="50"/>
    </row>
    <row r="6" spans="1:9" ht="64.5" x14ac:dyDescent="0.25">
      <c r="A6" s="3" t="s">
        <v>11</v>
      </c>
      <c r="B6" s="2" t="s">
        <v>10</v>
      </c>
      <c r="C6" s="7" t="s">
        <v>48</v>
      </c>
      <c r="D6" s="14" t="s">
        <v>41</v>
      </c>
      <c r="E6" s="3" t="s">
        <v>22</v>
      </c>
      <c r="F6" s="2" t="s">
        <v>24</v>
      </c>
      <c r="G6" s="42" t="s">
        <v>51</v>
      </c>
      <c r="H6" s="45">
        <v>39</v>
      </c>
      <c r="I6" s="48" t="s">
        <v>55</v>
      </c>
    </row>
    <row r="7" spans="1:9" ht="77.25" x14ac:dyDescent="0.25">
      <c r="A7" s="3" t="s">
        <v>7</v>
      </c>
      <c r="B7" s="2" t="s">
        <v>12</v>
      </c>
      <c r="C7" s="8" t="s">
        <v>49</v>
      </c>
      <c r="D7" s="4" t="s">
        <v>42</v>
      </c>
      <c r="E7" s="5" t="s">
        <v>39</v>
      </c>
      <c r="F7" s="2" t="s">
        <v>24</v>
      </c>
      <c r="G7" s="44"/>
      <c r="H7" s="47"/>
      <c r="I7" s="50"/>
    </row>
    <row r="8" spans="1:9" x14ac:dyDescent="0.25">
      <c r="A8" s="39" t="s">
        <v>62</v>
      </c>
      <c r="B8" s="40"/>
      <c r="C8" s="40"/>
      <c r="D8" s="40"/>
      <c r="E8" s="40"/>
      <c r="F8" s="40"/>
      <c r="G8" s="40"/>
      <c r="H8" s="40"/>
      <c r="I8" s="41"/>
    </row>
    <row r="9" spans="1:9" ht="51.75" x14ac:dyDescent="0.25">
      <c r="A9" s="2" t="s">
        <v>9</v>
      </c>
      <c r="B9" s="2" t="s">
        <v>13</v>
      </c>
      <c r="C9" s="1" t="s">
        <v>40</v>
      </c>
      <c r="D9" s="6" t="s">
        <v>60</v>
      </c>
      <c r="E9" s="3" t="s">
        <v>43</v>
      </c>
      <c r="F9" s="3" t="s">
        <v>28</v>
      </c>
      <c r="G9" s="13" t="s">
        <v>59</v>
      </c>
      <c r="H9" s="9">
        <v>38</v>
      </c>
      <c r="I9" s="12" t="s">
        <v>178</v>
      </c>
    </row>
    <row r="10" spans="1:9" ht="84" x14ac:dyDescent="0.25">
      <c r="A10" s="2" t="s">
        <v>8</v>
      </c>
      <c r="B10" s="2" t="s">
        <v>17</v>
      </c>
      <c r="C10" s="3" t="s">
        <v>18</v>
      </c>
      <c r="D10" s="15" t="s">
        <v>57</v>
      </c>
      <c r="E10" s="6" t="s">
        <v>44</v>
      </c>
      <c r="F10" s="3" t="s">
        <v>16</v>
      </c>
      <c r="G10" s="13" t="s">
        <v>52</v>
      </c>
      <c r="H10" s="9">
        <v>56</v>
      </c>
      <c r="I10" s="12" t="s">
        <v>56</v>
      </c>
    </row>
    <row r="11" spans="1:9" ht="128.25" x14ac:dyDescent="0.25">
      <c r="A11" s="2" t="s">
        <v>25</v>
      </c>
      <c r="B11" s="2" t="s">
        <v>29</v>
      </c>
      <c r="C11" s="1" t="s">
        <v>176</v>
      </c>
      <c r="D11" s="15" t="s">
        <v>57</v>
      </c>
      <c r="E11" s="3" t="s">
        <v>26</v>
      </c>
      <c r="F11" s="3" t="s">
        <v>27</v>
      </c>
      <c r="G11" s="13" t="s">
        <v>53</v>
      </c>
      <c r="H11" s="9">
        <v>10</v>
      </c>
      <c r="I11" s="33" t="s">
        <v>56</v>
      </c>
    </row>
  </sheetData>
  <mergeCells count="8">
    <mergeCell ref="A1:I1"/>
    <mergeCell ref="A8:I8"/>
    <mergeCell ref="G3:G5"/>
    <mergeCell ref="H3:H5"/>
    <mergeCell ref="I3:I5"/>
    <mergeCell ref="G6:G7"/>
    <mergeCell ref="H6:H7"/>
    <mergeCell ref="I6: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B43" workbookViewId="0">
      <selection activeCell="C8" sqref="C8"/>
    </sheetView>
  </sheetViews>
  <sheetFormatPr baseColWidth="10" defaultColWidth="11.42578125" defaultRowHeight="15" x14ac:dyDescent="0.25"/>
  <cols>
    <col min="1" max="1" width="6.140625" style="29" customWidth="1"/>
    <col min="2" max="2" width="44.42578125" style="22" customWidth="1"/>
    <col min="3" max="3" width="52.28515625" style="22" customWidth="1"/>
    <col min="4" max="7" width="11.42578125" style="29"/>
    <col min="8" max="8" width="48.5703125" style="22" customWidth="1"/>
    <col min="9" max="9" width="32.28515625" style="22" customWidth="1"/>
    <col min="10" max="16384" width="11.42578125" style="22"/>
  </cols>
  <sheetData>
    <row r="1" spans="1:9" ht="14.25" x14ac:dyDescent="0.25">
      <c r="A1" s="51" t="s">
        <v>177</v>
      </c>
      <c r="B1" s="51"/>
      <c r="C1" s="51"/>
    </row>
    <row r="2" spans="1:9" s="35" customFormat="1" ht="63.75" x14ac:dyDescent="0.25">
      <c r="A2" s="18" t="s">
        <v>102</v>
      </c>
      <c r="B2" s="18" t="s">
        <v>139</v>
      </c>
      <c r="C2" s="18" t="s">
        <v>64</v>
      </c>
      <c r="D2" s="18" t="s">
        <v>63</v>
      </c>
      <c r="E2" s="18" t="s">
        <v>94</v>
      </c>
      <c r="F2" s="18" t="s">
        <v>165</v>
      </c>
      <c r="G2" s="18" t="s">
        <v>92</v>
      </c>
      <c r="H2" s="18" t="s">
        <v>167</v>
      </c>
      <c r="I2" s="18" t="s">
        <v>93</v>
      </c>
    </row>
    <row r="3" spans="1:9" s="21" customFormat="1" ht="93.2" customHeight="1" x14ac:dyDescent="0.25">
      <c r="A3" s="28">
        <v>1</v>
      </c>
      <c r="B3" s="24" t="s">
        <v>173</v>
      </c>
      <c r="C3" s="30" t="s">
        <v>118</v>
      </c>
      <c r="D3" s="20">
        <v>384</v>
      </c>
      <c r="E3" s="20">
        <v>384</v>
      </c>
      <c r="F3" s="20">
        <v>0</v>
      </c>
      <c r="G3" s="34">
        <v>30720</v>
      </c>
      <c r="H3" s="33" t="s">
        <v>145</v>
      </c>
      <c r="I3" s="20" t="s">
        <v>65</v>
      </c>
    </row>
    <row r="4" spans="1:9" s="21" customFormat="1" ht="87" customHeight="1" x14ac:dyDescent="0.25">
      <c r="A4" s="54">
        <v>2</v>
      </c>
      <c r="B4" s="56" t="s">
        <v>172</v>
      </c>
      <c r="C4" s="58" t="s">
        <v>106</v>
      </c>
      <c r="D4" s="56">
        <v>176</v>
      </c>
      <c r="E4" s="20">
        <v>176</v>
      </c>
      <c r="F4" s="20">
        <v>0</v>
      </c>
      <c r="G4" s="34">
        <v>15840</v>
      </c>
      <c r="H4" s="33" t="s">
        <v>146</v>
      </c>
      <c r="I4" s="20" t="s">
        <v>65</v>
      </c>
    </row>
    <row r="5" spans="1:9" s="21" customFormat="1" ht="63" customHeight="1" x14ac:dyDescent="0.25">
      <c r="A5" s="55"/>
      <c r="B5" s="57"/>
      <c r="C5" s="59"/>
      <c r="D5" s="57"/>
      <c r="E5" s="20">
        <v>352</v>
      </c>
      <c r="F5" s="20">
        <v>0</v>
      </c>
      <c r="G5" s="34">
        <v>19046</v>
      </c>
      <c r="H5" s="33" t="s">
        <v>147</v>
      </c>
      <c r="I5" s="20" t="s">
        <v>103</v>
      </c>
    </row>
    <row r="6" spans="1:9" s="21" customFormat="1" ht="60" customHeight="1" x14ac:dyDescent="0.25">
      <c r="A6" s="28">
        <v>3</v>
      </c>
      <c r="B6" s="24" t="s">
        <v>66</v>
      </c>
      <c r="C6" s="31" t="s">
        <v>119</v>
      </c>
      <c r="D6" s="20">
        <v>192</v>
      </c>
      <c r="E6" s="20">
        <v>192</v>
      </c>
      <c r="F6" s="20">
        <v>0</v>
      </c>
      <c r="G6" s="34">
        <v>15360</v>
      </c>
      <c r="H6" s="33" t="s">
        <v>138</v>
      </c>
      <c r="I6" s="20" t="s">
        <v>65</v>
      </c>
    </row>
    <row r="7" spans="1:9" s="21" customFormat="1" ht="60" customHeight="1" x14ac:dyDescent="0.25">
      <c r="A7" s="28">
        <v>4</v>
      </c>
      <c r="B7" s="24" t="s">
        <v>171</v>
      </c>
      <c r="C7" s="30" t="s">
        <v>120</v>
      </c>
      <c r="D7" s="20">
        <v>96</v>
      </c>
      <c r="E7" s="20">
        <v>96</v>
      </c>
      <c r="F7" s="20">
        <v>0</v>
      </c>
      <c r="G7" s="34">
        <v>7680</v>
      </c>
      <c r="H7" s="33" t="s">
        <v>138</v>
      </c>
      <c r="I7" s="20" t="s">
        <v>65</v>
      </c>
    </row>
    <row r="8" spans="1:9" s="21" customFormat="1" ht="60" customHeight="1" x14ac:dyDescent="0.25">
      <c r="A8" s="28">
        <v>5</v>
      </c>
      <c r="B8" s="24" t="s">
        <v>67</v>
      </c>
      <c r="C8" s="30" t="s">
        <v>121</v>
      </c>
      <c r="D8" s="20">
        <v>48</v>
      </c>
      <c r="E8" s="20">
        <v>48</v>
      </c>
      <c r="F8" s="20">
        <v>0</v>
      </c>
      <c r="G8" s="34">
        <v>3840</v>
      </c>
      <c r="H8" s="33" t="s">
        <v>138</v>
      </c>
      <c r="I8" s="20" t="s">
        <v>65</v>
      </c>
    </row>
    <row r="9" spans="1:9" s="21" customFormat="1" ht="60" customHeight="1" x14ac:dyDescent="0.25">
      <c r="A9" s="28">
        <v>6</v>
      </c>
      <c r="B9" s="24" t="s">
        <v>68</v>
      </c>
      <c r="C9" s="30" t="s">
        <v>122</v>
      </c>
      <c r="D9" s="20">
        <v>48</v>
      </c>
      <c r="E9" s="20">
        <v>48</v>
      </c>
      <c r="F9" s="20">
        <v>0</v>
      </c>
      <c r="G9" s="34">
        <v>3840</v>
      </c>
      <c r="H9" s="33" t="s">
        <v>138</v>
      </c>
      <c r="I9" s="20" t="s">
        <v>65</v>
      </c>
    </row>
    <row r="10" spans="1:9" s="21" customFormat="1" ht="60" customHeight="1" x14ac:dyDescent="0.25">
      <c r="A10" s="28">
        <v>7</v>
      </c>
      <c r="B10" s="24" t="s">
        <v>169</v>
      </c>
      <c r="C10" s="30" t="s">
        <v>123</v>
      </c>
      <c r="D10" s="20">
        <v>144</v>
      </c>
      <c r="E10" s="20">
        <v>144</v>
      </c>
      <c r="F10" s="20">
        <v>0</v>
      </c>
      <c r="G10" s="34">
        <v>11520</v>
      </c>
      <c r="H10" s="33" t="s">
        <v>138</v>
      </c>
      <c r="I10" s="20" t="s">
        <v>65</v>
      </c>
    </row>
    <row r="11" spans="1:9" s="25" customFormat="1" ht="75.75" customHeight="1" x14ac:dyDescent="0.25">
      <c r="A11" s="28">
        <v>8</v>
      </c>
      <c r="B11" s="24" t="s">
        <v>170</v>
      </c>
      <c r="C11" s="30" t="s">
        <v>124</v>
      </c>
      <c r="D11" s="20">
        <v>120</v>
      </c>
      <c r="E11" s="20">
        <v>120</v>
      </c>
      <c r="F11" s="20">
        <v>0</v>
      </c>
      <c r="G11" s="34">
        <v>9600</v>
      </c>
      <c r="H11" s="33" t="s">
        <v>148</v>
      </c>
      <c r="I11" s="20" t="s">
        <v>65</v>
      </c>
    </row>
    <row r="12" spans="1:9" s="25" customFormat="1" ht="56.25" customHeight="1" x14ac:dyDescent="0.25">
      <c r="A12" s="28">
        <v>9</v>
      </c>
      <c r="B12" s="24" t="s">
        <v>69</v>
      </c>
      <c r="C12" s="30" t="s">
        <v>125</v>
      </c>
      <c r="D12" s="20">
        <v>144</v>
      </c>
      <c r="E12" s="20">
        <v>144</v>
      </c>
      <c r="F12" s="20">
        <v>0</v>
      </c>
      <c r="G12" s="34">
        <v>11520</v>
      </c>
      <c r="H12" s="33" t="s">
        <v>148</v>
      </c>
      <c r="I12" s="20" t="s">
        <v>65</v>
      </c>
    </row>
    <row r="13" spans="1:9" s="25" customFormat="1" ht="63.75" customHeight="1" x14ac:dyDescent="0.25">
      <c r="A13" s="28">
        <v>10</v>
      </c>
      <c r="B13" s="24" t="s">
        <v>70</v>
      </c>
      <c r="C13" s="30" t="s">
        <v>126</v>
      </c>
      <c r="D13" s="20">
        <v>72</v>
      </c>
      <c r="E13" s="20">
        <v>72</v>
      </c>
      <c r="F13" s="20">
        <v>0</v>
      </c>
      <c r="G13" s="34">
        <v>5760</v>
      </c>
      <c r="H13" s="33" t="s">
        <v>148</v>
      </c>
      <c r="I13" s="20" t="s">
        <v>65</v>
      </c>
    </row>
    <row r="14" spans="1:9" s="16" customFormat="1" ht="30.2" customHeight="1" x14ac:dyDescent="0.25">
      <c r="A14" s="36">
        <v>11</v>
      </c>
      <c r="B14" s="37" t="s">
        <v>71</v>
      </c>
      <c r="C14" s="33" t="s">
        <v>127</v>
      </c>
      <c r="D14" s="34">
        <v>96</v>
      </c>
      <c r="E14" s="34">
        <v>56</v>
      </c>
      <c r="F14" s="34">
        <v>0</v>
      </c>
      <c r="G14" s="34">
        <f>91*96</f>
        <v>8736</v>
      </c>
      <c r="H14" s="33" t="s">
        <v>150</v>
      </c>
      <c r="I14" s="34" t="s">
        <v>65</v>
      </c>
    </row>
    <row r="15" spans="1:9" s="25" customFormat="1" ht="30.2" customHeight="1" x14ac:dyDescent="0.25">
      <c r="A15" s="28">
        <v>12</v>
      </c>
      <c r="B15" s="24" t="s">
        <v>72</v>
      </c>
      <c r="C15" s="30" t="s">
        <v>128</v>
      </c>
      <c r="D15" s="20">
        <v>240</v>
      </c>
      <c r="E15" s="20">
        <v>240</v>
      </c>
      <c r="F15" s="20">
        <v>0</v>
      </c>
      <c r="G15" s="34">
        <f>141*240</f>
        <v>33840</v>
      </c>
      <c r="H15" s="33" t="s">
        <v>149</v>
      </c>
      <c r="I15" s="20" t="s">
        <v>65</v>
      </c>
    </row>
    <row r="16" spans="1:9" s="25" customFormat="1" ht="40.700000000000003" customHeight="1" x14ac:dyDescent="0.25">
      <c r="A16" s="28">
        <v>13</v>
      </c>
      <c r="B16" s="24" t="s">
        <v>73</v>
      </c>
      <c r="C16" s="24" t="s">
        <v>107</v>
      </c>
      <c r="D16" s="20">
        <v>72</v>
      </c>
      <c r="E16" s="20">
        <v>72</v>
      </c>
      <c r="F16" s="20">
        <v>0</v>
      </c>
      <c r="G16" s="34">
        <f>81*72</f>
        <v>5832</v>
      </c>
      <c r="H16" s="33" t="s">
        <v>148</v>
      </c>
      <c r="I16" s="20" t="s">
        <v>65</v>
      </c>
    </row>
    <row r="17" spans="1:9" s="25" customFormat="1" ht="80.099999999999994" customHeight="1" x14ac:dyDescent="0.25">
      <c r="A17" s="28">
        <v>14</v>
      </c>
      <c r="B17" s="24" t="s">
        <v>74</v>
      </c>
      <c r="C17" s="30" t="s">
        <v>129</v>
      </c>
      <c r="D17" s="20">
        <v>216</v>
      </c>
      <c r="E17" s="20">
        <v>113</v>
      </c>
      <c r="F17" s="20">
        <v>0</v>
      </c>
      <c r="G17" s="34">
        <v>9040</v>
      </c>
      <c r="H17" s="33" t="s">
        <v>104</v>
      </c>
      <c r="I17" s="20" t="s">
        <v>65</v>
      </c>
    </row>
    <row r="18" spans="1:9" s="25" customFormat="1" ht="80.099999999999994" customHeight="1" x14ac:dyDescent="0.25">
      <c r="A18" s="28">
        <v>15</v>
      </c>
      <c r="B18" s="24" t="s">
        <v>168</v>
      </c>
      <c r="C18" s="30" t="s">
        <v>130</v>
      </c>
      <c r="D18" s="20">
        <v>108</v>
      </c>
      <c r="E18" s="20">
        <v>67</v>
      </c>
      <c r="F18" s="20">
        <v>0</v>
      </c>
      <c r="G18" s="34">
        <v>4560</v>
      </c>
      <c r="H18" s="33" t="s">
        <v>104</v>
      </c>
      <c r="I18" s="20" t="s">
        <v>65</v>
      </c>
    </row>
    <row r="19" spans="1:9" s="25" customFormat="1" ht="80.099999999999994" customHeight="1" x14ac:dyDescent="0.25">
      <c r="A19" s="28">
        <v>16</v>
      </c>
      <c r="B19" s="24" t="s">
        <v>75</v>
      </c>
      <c r="C19" s="30" t="s">
        <v>131</v>
      </c>
      <c r="D19" s="20">
        <v>120</v>
      </c>
      <c r="E19" s="20">
        <v>67</v>
      </c>
      <c r="F19" s="20">
        <v>0</v>
      </c>
      <c r="G19" s="34">
        <v>5360</v>
      </c>
      <c r="H19" s="33" t="s">
        <v>104</v>
      </c>
      <c r="I19" s="20" t="s">
        <v>65</v>
      </c>
    </row>
    <row r="20" spans="1:9" s="25" customFormat="1" ht="80.099999999999994" customHeight="1" x14ac:dyDescent="0.25">
      <c r="A20" s="28">
        <v>17</v>
      </c>
      <c r="B20" s="24" t="s">
        <v>76</v>
      </c>
      <c r="C20" s="26" t="s">
        <v>132</v>
      </c>
      <c r="D20" s="20">
        <v>72</v>
      </c>
      <c r="E20" s="20">
        <v>40</v>
      </c>
      <c r="F20" s="20">
        <v>0</v>
      </c>
      <c r="G20" s="34">
        <v>3120</v>
      </c>
      <c r="H20" s="33" t="s">
        <v>104</v>
      </c>
      <c r="I20" s="20" t="s">
        <v>65</v>
      </c>
    </row>
    <row r="21" spans="1:9" s="25" customFormat="1" ht="80.099999999999994" customHeight="1" x14ac:dyDescent="0.25">
      <c r="A21" s="28">
        <v>18</v>
      </c>
      <c r="B21" s="24" t="s">
        <v>77</v>
      </c>
      <c r="C21" s="30" t="s">
        <v>133</v>
      </c>
      <c r="D21" s="20">
        <v>72</v>
      </c>
      <c r="E21" s="20">
        <v>40</v>
      </c>
      <c r="F21" s="20">
        <v>0</v>
      </c>
      <c r="G21" s="34">
        <v>3200</v>
      </c>
      <c r="H21" s="33" t="s">
        <v>104</v>
      </c>
      <c r="I21" s="20" t="s">
        <v>65</v>
      </c>
    </row>
    <row r="22" spans="1:9" s="25" customFormat="1" ht="80.099999999999994" customHeight="1" x14ac:dyDescent="0.25">
      <c r="A22" s="28">
        <v>19</v>
      </c>
      <c r="B22" s="24" t="s">
        <v>78</v>
      </c>
      <c r="C22" s="30" t="s">
        <v>134</v>
      </c>
      <c r="D22" s="20">
        <v>72</v>
      </c>
      <c r="E22" s="20">
        <v>40</v>
      </c>
      <c r="F22" s="20">
        <v>0</v>
      </c>
      <c r="G22" s="34">
        <v>3200</v>
      </c>
      <c r="H22" s="33" t="s">
        <v>104</v>
      </c>
      <c r="I22" s="20" t="s">
        <v>65</v>
      </c>
    </row>
    <row r="23" spans="1:9" s="25" customFormat="1" ht="80.099999999999994" customHeight="1" x14ac:dyDescent="0.25">
      <c r="A23" s="28">
        <v>20</v>
      </c>
      <c r="B23" s="24" t="s">
        <v>79</v>
      </c>
      <c r="C23" s="30" t="s">
        <v>135</v>
      </c>
      <c r="D23" s="20">
        <v>96</v>
      </c>
      <c r="E23" s="20">
        <v>60</v>
      </c>
      <c r="F23" s="20">
        <v>0</v>
      </c>
      <c r="G23" s="34">
        <v>4800</v>
      </c>
      <c r="H23" s="33" t="s">
        <v>104</v>
      </c>
      <c r="I23" s="20" t="s">
        <v>65</v>
      </c>
    </row>
    <row r="24" spans="1:9" s="25" customFormat="1" ht="80.099999999999994" customHeight="1" x14ac:dyDescent="0.25">
      <c r="A24" s="28">
        <v>21</v>
      </c>
      <c r="B24" s="24" t="s">
        <v>80</v>
      </c>
      <c r="C24" s="30" t="s">
        <v>136</v>
      </c>
      <c r="D24" s="20">
        <v>120</v>
      </c>
      <c r="E24" s="20">
        <v>67</v>
      </c>
      <c r="F24" s="20">
        <v>0</v>
      </c>
      <c r="G24" s="34">
        <v>5360</v>
      </c>
      <c r="H24" s="33" t="s">
        <v>104</v>
      </c>
      <c r="I24" s="20" t="s">
        <v>65</v>
      </c>
    </row>
    <row r="25" spans="1:9" s="25" customFormat="1" ht="260.45" customHeight="1" x14ac:dyDescent="0.25">
      <c r="A25" s="28">
        <v>22</v>
      </c>
      <c r="B25" s="24" t="s">
        <v>81</v>
      </c>
      <c r="C25" s="30" t="s">
        <v>137</v>
      </c>
      <c r="D25" s="20">
        <v>260</v>
      </c>
      <c r="E25" s="20">
        <v>163</v>
      </c>
      <c r="F25" s="20">
        <v>0</v>
      </c>
      <c r="G25" s="34">
        <v>13040</v>
      </c>
      <c r="H25" s="33" t="s">
        <v>161</v>
      </c>
      <c r="I25" s="20" t="s">
        <v>65</v>
      </c>
    </row>
    <row r="26" spans="1:9" s="25" customFormat="1" ht="30.2" customHeight="1" x14ac:dyDescent="0.25">
      <c r="A26" s="54">
        <v>23</v>
      </c>
      <c r="B26" s="56" t="s">
        <v>82</v>
      </c>
      <c r="C26" s="56" t="s">
        <v>108</v>
      </c>
      <c r="D26" s="56">
        <v>64</v>
      </c>
      <c r="E26" s="20">
        <v>64</v>
      </c>
      <c r="F26" s="20">
        <v>0</v>
      </c>
      <c r="G26" s="34">
        <v>5120</v>
      </c>
      <c r="H26" s="33" t="s">
        <v>162</v>
      </c>
      <c r="I26" s="20" t="s">
        <v>65</v>
      </c>
    </row>
    <row r="27" spans="1:9" s="25" customFormat="1" ht="30.2" customHeight="1" x14ac:dyDescent="0.25">
      <c r="A27" s="55"/>
      <c r="B27" s="57"/>
      <c r="C27" s="57"/>
      <c r="D27" s="57"/>
      <c r="E27" s="20">
        <v>128</v>
      </c>
      <c r="F27" s="20">
        <v>0</v>
      </c>
      <c r="G27" s="34">
        <f>90*64</f>
        <v>5760</v>
      </c>
      <c r="H27" s="33" t="s">
        <v>160</v>
      </c>
      <c r="I27" s="20" t="s">
        <v>98</v>
      </c>
    </row>
    <row r="28" spans="1:9" s="25" customFormat="1" ht="30.2" customHeight="1" x14ac:dyDescent="0.25">
      <c r="A28" s="28">
        <v>24</v>
      </c>
      <c r="B28" s="24" t="s">
        <v>83</v>
      </c>
      <c r="C28" s="24" t="s">
        <v>109</v>
      </c>
      <c r="D28" s="20">
        <v>24</v>
      </c>
      <c r="E28" s="20">
        <v>24</v>
      </c>
      <c r="F28" s="20">
        <v>0</v>
      </c>
      <c r="G28" s="34">
        <v>2906</v>
      </c>
      <c r="H28" s="33" t="s">
        <v>159</v>
      </c>
      <c r="I28" s="20" t="s">
        <v>65</v>
      </c>
    </row>
    <row r="29" spans="1:9" s="25" customFormat="1" ht="46.5" customHeight="1" x14ac:dyDescent="0.25">
      <c r="A29" s="54">
        <v>25</v>
      </c>
      <c r="B29" s="52" t="s">
        <v>84</v>
      </c>
      <c r="C29" s="52" t="s">
        <v>110</v>
      </c>
      <c r="D29" s="56">
        <v>39</v>
      </c>
      <c r="E29" s="20">
        <v>39</v>
      </c>
      <c r="F29" s="20">
        <v>0</v>
      </c>
      <c r="G29" s="34">
        <f>91*39</f>
        <v>3549</v>
      </c>
      <c r="H29" s="33" t="s">
        <v>156</v>
      </c>
      <c r="I29" s="20" t="s">
        <v>65</v>
      </c>
    </row>
    <row r="30" spans="1:9" s="16" customFormat="1" ht="46.5" customHeight="1" x14ac:dyDescent="0.25">
      <c r="A30" s="55"/>
      <c r="B30" s="53"/>
      <c r="C30" s="53"/>
      <c r="D30" s="57"/>
      <c r="E30" s="34">
        <v>78</v>
      </c>
      <c r="F30" s="34">
        <v>0</v>
      </c>
      <c r="G30" s="34">
        <f>140*39</f>
        <v>5460</v>
      </c>
      <c r="H30" s="33" t="s">
        <v>157</v>
      </c>
      <c r="I30" s="34" t="s">
        <v>99</v>
      </c>
    </row>
    <row r="31" spans="1:9" s="25" customFormat="1" ht="30.2" customHeight="1" x14ac:dyDescent="0.25">
      <c r="A31" s="54">
        <v>26</v>
      </c>
      <c r="B31" s="52" t="s">
        <v>85</v>
      </c>
      <c r="C31" s="52" t="s">
        <v>111</v>
      </c>
      <c r="D31" s="56">
        <v>42</v>
      </c>
      <c r="E31" s="20">
        <v>42</v>
      </c>
      <c r="F31" s="20">
        <v>0</v>
      </c>
      <c r="G31" s="34">
        <f>91*42</f>
        <v>3822</v>
      </c>
      <c r="H31" s="33" t="s">
        <v>156</v>
      </c>
      <c r="I31" s="20" t="s">
        <v>65</v>
      </c>
    </row>
    <row r="32" spans="1:9" s="25" customFormat="1" ht="30.2" customHeight="1" x14ac:dyDescent="0.25">
      <c r="A32" s="55"/>
      <c r="B32" s="53"/>
      <c r="C32" s="53"/>
      <c r="D32" s="57"/>
      <c r="E32" s="20">
        <v>84</v>
      </c>
      <c r="F32" s="20">
        <v>0</v>
      </c>
      <c r="G32" s="34">
        <f>90*42</f>
        <v>3780</v>
      </c>
      <c r="H32" s="33" t="s">
        <v>158</v>
      </c>
      <c r="I32" s="20" t="s">
        <v>99</v>
      </c>
    </row>
    <row r="33" spans="1:9" s="25" customFormat="1" ht="30.2" customHeight="1" x14ac:dyDescent="0.25">
      <c r="A33" s="28">
        <v>27</v>
      </c>
      <c r="B33" s="24" t="s">
        <v>86</v>
      </c>
      <c r="C33" s="24" t="s">
        <v>112</v>
      </c>
      <c r="D33" s="20">
        <v>12</v>
      </c>
      <c r="E33" s="20">
        <v>12</v>
      </c>
      <c r="F33" s="20">
        <v>0</v>
      </c>
      <c r="G33" s="34">
        <f>12*91</f>
        <v>1092</v>
      </c>
      <c r="H33" s="33" t="s">
        <v>154</v>
      </c>
      <c r="I33" s="20" t="s">
        <v>65</v>
      </c>
    </row>
    <row r="34" spans="1:9" s="25" customFormat="1" ht="30.2" customHeight="1" x14ac:dyDescent="0.25">
      <c r="A34" s="28">
        <v>28</v>
      </c>
      <c r="B34" s="24" t="s">
        <v>87</v>
      </c>
      <c r="C34" s="24" t="s">
        <v>113</v>
      </c>
      <c r="D34" s="20">
        <v>40</v>
      </c>
      <c r="E34" s="20">
        <v>40</v>
      </c>
      <c r="F34" s="20">
        <v>0</v>
      </c>
      <c r="G34" s="34">
        <f>40*91</f>
        <v>3640</v>
      </c>
      <c r="H34" s="33" t="s">
        <v>154</v>
      </c>
      <c r="I34" s="20" t="s">
        <v>65</v>
      </c>
    </row>
    <row r="35" spans="1:9" s="25" customFormat="1" ht="30.2" customHeight="1" x14ac:dyDescent="0.25">
      <c r="A35" s="28">
        <v>29</v>
      </c>
      <c r="B35" s="24" t="s">
        <v>88</v>
      </c>
      <c r="C35" s="24" t="s">
        <v>114</v>
      </c>
      <c r="D35" s="20">
        <v>48</v>
      </c>
      <c r="E35" s="20">
        <v>48</v>
      </c>
      <c r="F35" s="20">
        <v>0</v>
      </c>
      <c r="G35" s="34">
        <f>48*91</f>
        <v>4368</v>
      </c>
      <c r="H35" s="33" t="s">
        <v>154</v>
      </c>
      <c r="I35" s="20" t="s">
        <v>65</v>
      </c>
    </row>
    <row r="36" spans="1:9" s="25" customFormat="1" ht="30.2" customHeight="1" x14ac:dyDescent="0.25">
      <c r="A36" s="28">
        <v>30</v>
      </c>
      <c r="B36" s="24" t="s">
        <v>89</v>
      </c>
      <c r="C36" s="24" t="s">
        <v>115</v>
      </c>
      <c r="D36" s="20">
        <v>36</v>
      </c>
      <c r="E36" s="20">
        <v>36</v>
      </c>
      <c r="F36" s="20">
        <v>0</v>
      </c>
      <c r="G36" s="34">
        <f>36*91</f>
        <v>3276</v>
      </c>
      <c r="H36" s="33" t="s">
        <v>154</v>
      </c>
      <c r="I36" s="20" t="s">
        <v>65</v>
      </c>
    </row>
    <row r="37" spans="1:9" s="25" customFormat="1" ht="30.2" customHeight="1" x14ac:dyDescent="0.25">
      <c r="A37" s="28">
        <v>31</v>
      </c>
      <c r="B37" s="24" t="s">
        <v>90</v>
      </c>
      <c r="C37" s="24" t="s">
        <v>116</v>
      </c>
      <c r="D37" s="20">
        <v>320</v>
      </c>
      <c r="E37" s="20">
        <v>320</v>
      </c>
      <c r="F37" s="20">
        <v>0</v>
      </c>
      <c r="G37" s="34">
        <f>3614+41181</f>
        <v>44795</v>
      </c>
      <c r="H37" s="33" t="s">
        <v>155</v>
      </c>
      <c r="I37" s="20" t="s">
        <v>65</v>
      </c>
    </row>
    <row r="38" spans="1:9" s="25" customFormat="1" ht="30.2" customHeight="1" x14ac:dyDescent="0.25">
      <c r="A38" s="28">
        <v>32</v>
      </c>
      <c r="B38" s="24" t="s">
        <v>91</v>
      </c>
      <c r="C38" s="24" t="s">
        <v>117</v>
      </c>
      <c r="D38" s="20">
        <v>150</v>
      </c>
      <c r="E38" s="20">
        <v>150</v>
      </c>
      <c r="F38" s="20">
        <v>0</v>
      </c>
      <c r="G38" s="34">
        <v>21599</v>
      </c>
      <c r="H38" s="33" t="s">
        <v>153</v>
      </c>
      <c r="I38" s="20" t="s">
        <v>65</v>
      </c>
    </row>
    <row r="39" spans="1:9" s="16" customFormat="1" ht="30.2" customHeight="1" x14ac:dyDescent="0.25">
      <c r="A39" s="36">
        <v>33</v>
      </c>
      <c r="B39" s="37" t="s">
        <v>100</v>
      </c>
      <c r="C39" s="37" t="s">
        <v>101</v>
      </c>
      <c r="D39" s="34">
        <v>17</v>
      </c>
      <c r="E39" s="34">
        <v>0</v>
      </c>
      <c r="F39" s="34">
        <v>208</v>
      </c>
      <c r="G39" s="34">
        <v>5000</v>
      </c>
      <c r="H39" s="33" t="s">
        <v>152</v>
      </c>
      <c r="I39" s="34" t="s">
        <v>65</v>
      </c>
    </row>
    <row r="40" spans="1:9" s="27" customFormat="1" ht="45" x14ac:dyDescent="0.25">
      <c r="A40" s="19">
        <v>34</v>
      </c>
      <c r="B40" s="23" t="s">
        <v>30</v>
      </c>
      <c r="C40" s="32" t="s">
        <v>95</v>
      </c>
      <c r="D40" s="19">
        <v>14</v>
      </c>
      <c r="E40" s="19">
        <v>14</v>
      </c>
      <c r="F40" s="20">
        <v>0</v>
      </c>
      <c r="G40" s="9">
        <v>2500</v>
      </c>
      <c r="H40" s="33" t="s">
        <v>151</v>
      </c>
      <c r="I40" s="20" t="s">
        <v>65</v>
      </c>
    </row>
    <row r="41" spans="1:9" s="27" customFormat="1" ht="45" x14ac:dyDescent="0.25">
      <c r="A41" s="19">
        <v>35</v>
      </c>
      <c r="B41" s="23" t="s">
        <v>31</v>
      </c>
      <c r="C41" s="32" t="s">
        <v>96</v>
      </c>
      <c r="D41" s="19">
        <v>9</v>
      </c>
      <c r="E41" s="19">
        <v>9</v>
      </c>
      <c r="F41" s="20">
        <v>0</v>
      </c>
      <c r="G41" s="9">
        <v>2250</v>
      </c>
      <c r="H41" s="33" t="s">
        <v>151</v>
      </c>
      <c r="I41" s="20" t="s">
        <v>65</v>
      </c>
    </row>
    <row r="42" spans="1:9" s="27" customFormat="1" ht="64.5" customHeight="1" x14ac:dyDescent="0.25">
      <c r="A42" s="19">
        <v>36</v>
      </c>
      <c r="B42" s="23" t="s">
        <v>97</v>
      </c>
      <c r="C42" s="32" t="s">
        <v>97</v>
      </c>
      <c r="D42" s="19">
        <v>52</v>
      </c>
      <c r="E42" s="19">
        <v>52</v>
      </c>
      <c r="F42" s="20">
        <v>0</v>
      </c>
      <c r="G42" s="9">
        <v>2750</v>
      </c>
      <c r="H42" s="33" t="s">
        <v>151</v>
      </c>
      <c r="I42" s="20" t="s">
        <v>65</v>
      </c>
    </row>
    <row r="43" spans="1:9" s="27" customFormat="1" ht="60.75" customHeight="1" x14ac:dyDescent="0.25">
      <c r="A43" s="19">
        <v>37</v>
      </c>
      <c r="B43" s="23" t="s">
        <v>32</v>
      </c>
      <c r="C43" s="32" t="s">
        <v>32</v>
      </c>
      <c r="D43" s="19">
        <v>12</v>
      </c>
      <c r="E43" s="19">
        <v>12</v>
      </c>
      <c r="F43" s="20">
        <v>0</v>
      </c>
      <c r="G43" s="9">
        <v>9000</v>
      </c>
      <c r="H43" s="33" t="s">
        <v>163</v>
      </c>
      <c r="I43" s="20" t="s">
        <v>65</v>
      </c>
    </row>
  </sheetData>
  <mergeCells count="17">
    <mergeCell ref="D31:D32"/>
    <mergeCell ref="C31:C32"/>
    <mergeCell ref="B31:B32"/>
    <mergeCell ref="A31:A32"/>
    <mergeCell ref="C4:C5"/>
    <mergeCell ref="B4:B5"/>
    <mergeCell ref="D4:D5"/>
    <mergeCell ref="A4:A5"/>
    <mergeCell ref="A26:A27"/>
    <mergeCell ref="B26:B27"/>
    <mergeCell ref="C26:C27"/>
    <mergeCell ref="D26:D27"/>
    <mergeCell ref="A1:C1"/>
    <mergeCell ref="C29:C30"/>
    <mergeCell ref="B29:B30"/>
    <mergeCell ref="A29:A30"/>
    <mergeCell ref="D29:D30"/>
  </mergeCells>
  <pageMargins left="0.7" right="0.7" top="0.75" bottom="0.75" header="0.3" footer="0.3"/>
  <pageSetup paperSize="1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/>
  </sheetViews>
  <sheetFormatPr baseColWidth="10" defaultRowHeight="15" x14ac:dyDescent="0.25"/>
  <cols>
    <col min="2" max="2" width="27" customWidth="1"/>
    <col min="3" max="3" width="34.28515625" customWidth="1"/>
    <col min="8" max="8" width="40.7109375" customWidth="1"/>
    <col min="9" max="9" width="38.140625" customWidth="1"/>
  </cols>
  <sheetData>
    <row r="1" spans="1:9" ht="14.25" x14ac:dyDescent="0.25">
      <c r="A1">
        <v>5</v>
      </c>
    </row>
    <row r="2" spans="1:9" s="16" customFormat="1" ht="63.75" x14ac:dyDescent="0.25">
      <c r="A2" s="18" t="s">
        <v>102</v>
      </c>
      <c r="B2" s="18" t="s">
        <v>139</v>
      </c>
      <c r="C2" s="18" t="s">
        <v>144</v>
      </c>
      <c r="D2" s="18" t="s">
        <v>141</v>
      </c>
      <c r="E2" s="18" t="s">
        <v>94</v>
      </c>
      <c r="F2" s="18" t="s">
        <v>165</v>
      </c>
      <c r="G2" s="18" t="s">
        <v>92</v>
      </c>
      <c r="H2" s="18" t="s">
        <v>105</v>
      </c>
      <c r="I2" s="17" t="s">
        <v>93</v>
      </c>
    </row>
    <row r="3" spans="1:9" s="21" customFormat="1" ht="66.2" customHeight="1" x14ac:dyDescent="0.25">
      <c r="A3" s="28">
        <v>1</v>
      </c>
      <c r="B3" s="20" t="s">
        <v>140</v>
      </c>
      <c r="C3" s="33" t="s">
        <v>174</v>
      </c>
      <c r="D3" s="20">
        <v>67</v>
      </c>
      <c r="E3" s="20">
        <v>67</v>
      </c>
      <c r="F3" s="34"/>
      <c r="G3" s="34">
        <v>871</v>
      </c>
      <c r="H3" s="33" t="s">
        <v>164</v>
      </c>
      <c r="I3" s="20" t="s">
        <v>65</v>
      </c>
    </row>
    <row r="4" spans="1:9" s="21" customFormat="1" ht="30.2" customHeight="1" x14ac:dyDescent="0.25">
      <c r="A4" s="28">
        <v>2</v>
      </c>
      <c r="B4" s="20" t="s">
        <v>143</v>
      </c>
      <c r="C4" s="13" t="s">
        <v>175</v>
      </c>
      <c r="D4" s="20" t="s">
        <v>142</v>
      </c>
      <c r="E4" s="20">
        <v>0</v>
      </c>
      <c r="F4" s="34">
        <v>165</v>
      </c>
      <c r="G4" s="34">
        <v>1487</v>
      </c>
      <c r="H4" s="33" t="s">
        <v>166</v>
      </c>
      <c r="I4" s="2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PROYECTOS DE CONSTRUCCION</vt:lpstr>
      <vt:lpstr>MEJORAMIENTO DE VIVIENDA </vt:lpstr>
      <vt:lpstr>EQUIPAMIENTO COMUNITARIO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Hidalgo Caminada</dc:creator>
  <cp:lastModifiedBy>Hector Contreras</cp:lastModifiedBy>
  <dcterms:created xsi:type="dcterms:W3CDTF">2023-04-17T15:35:18Z</dcterms:created>
  <dcterms:modified xsi:type="dcterms:W3CDTF">2023-04-27T15:42:37Z</dcterms:modified>
</cp:coreProperties>
</file>