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AI EN TRAMITACION\SAI 5605\ARCHIVO ADJUNTO\"/>
    </mc:Choice>
  </mc:AlternateContent>
  <xr:revisionPtr revIDLastSave="0" documentId="13_ncr:1_{FB5292DF-E85C-4E98-93B8-5E2DA4F03364}" xr6:coauthVersionLast="47" xr6:coauthVersionMax="47" xr10:uidLastSave="{00000000-0000-0000-0000-000000000000}"/>
  <bookViews>
    <workbookView xWindow="-109" yWindow="-109" windowWidth="26301" windowHeight="14305" activeTab="1" xr2:uid="{0B5662CD-45C6-4F84-8C08-E85E3D526CD5}"/>
  </bookViews>
  <sheets>
    <sheet name="2021" sheetId="1" r:id="rId1"/>
    <sheet name="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46" i="2" l="1"/>
  <c r="D46" i="2"/>
  <c r="K45" i="2"/>
  <c r="D45" i="2"/>
  <c r="K44" i="2"/>
  <c r="D44" i="2"/>
  <c r="K43" i="2"/>
  <c r="D43" i="2"/>
  <c r="K42" i="2"/>
  <c r="D42" i="2"/>
  <c r="K41" i="2"/>
  <c r="D41" i="2"/>
  <c r="K40" i="2"/>
  <c r="D40" i="2"/>
  <c r="K39" i="2"/>
  <c r="D39" i="2"/>
  <c r="K38" i="2"/>
  <c r="D38" i="2"/>
  <c r="K37" i="2"/>
  <c r="D37" i="2"/>
  <c r="K36" i="2"/>
  <c r="D36" i="2"/>
  <c r="K35" i="2"/>
  <c r="D35" i="2"/>
  <c r="K34" i="2"/>
  <c r="D34" i="2"/>
  <c r="K33" i="2"/>
  <c r="D33" i="2"/>
  <c r="K32" i="2"/>
  <c r="D32" i="2"/>
  <c r="K31" i="2"/>
  <c r="D31" i="2"/>
  <c r="K30" i="2"/>
  <c r="D30" i="2"/>
  <c r="K29" i="2"/>
  <c r="D29" i="2"/>
  <c r="K28" i="2"/>
  <c r="D28" i="2"/>
  <c r="K27" i="2"/>
  <c r="D27" i="2"/>
  <c r="K26" i="2"/>
  <c r="D26" i="2"/>
  <c r="K25" i="2"/>
  <c r="D25" i="2"/>
  <c r="K24" i="2"/>
  <c r="D24" i="2"/>
  <c r="K23" i="2"/>
  <c r="D23" i="2"/>
  <c r="K22" i="2"/>
  <c r="D22" i="2"/>
  <c r="K21" i="2"/>
  <c r="D21" i="2"/>
  <c r="K20" i="2"/>
  <c r="D20" i="2"/>
  <c r="K19" i="2"/>
  <c r="D19" i="2"/>
  <c r="K18" i="2"/>
  <c r="D18" i="2"/>
  <c r="K17" i="2"/>
  <c r="D17" i="2"/>
  <c r="K16" i="2"/>
  <c r="D16" i="2"/>
  <c r="K15" i="2"/>
  <c r="D15" i="2"/>
  <c r="K14" i="2"/>
  <c r="D14" i="2"/>
  <c r="K13" i="2"/>
  <c r="D13" i="2"/>
  <c r="K12" i="2"/>
  <c r="D12" i="2"/>
  <c r="K11" i="2"/>
  <c r="D11" i="2"/>
  <c r="K10" i="2"/>
  <c r="D10" i="2"/>
  <c r="K9" i="2"/>
  <c r="D9" i="2"/>
  <c r="K8" i="2"/>
  <c r="D8" i="2"/>
  <c r="K7" i="2"/>
  <c r="D7" i="2"/>
  <c r="K6" i="2"/>
  <c r="D6" i="2"/>
  <c r="K5" i="2"/>
  <c r="D5" i="2"/>
  <c r="B5" i="2"/>
  <c r="B6" i="2" s="1"/>
  <c r="K4" i="2"/>
  <c r="D4" i="2"/>
  <c r="B4" i="2"/>
  <c r="K3" i="2"/>
  <c r="D3" i="2"/>
  <c r="K2" i="2"/>
  <c r="D2" i="2"/>
</calcChain>
</file>

<file path=xl/sharedStrings.xml><?xml version="1.0" encoding="utf-8"?>
<sst xmlns="http://schemas.openxmlformats.org/spreadsheetml/2006/main" count="393" uniqueCount="44">
  <si>
    <t>Año</t>
  </si>
  <si>
    <t>Mes</t>
  </si>
  <si>
    <t>Fecha</t>
  </si>
  <si>
    <t>Día</t>
  </si>
  <si>
    <t>Organización</t>
  </si>
  <si>
    <t>N° Ticket</t>
  </si>
  <si>
    <t>Disposición</t>
  </si>
  <si>
    <t>Gestor</t>
  </si>
  <si>
    <t>Tipo Residuo</t>
  </si>
  <si>
    <t>litros</t>
  </si>
  <si>
    <t>kg</t>
  </si>
  <si>
    <t>Orgien Punto Verde</t>
  </si>
  <si>
    <t>Comentarios</t>
  </si>
  <si>
    <t>Enero</t>
  </si>
  <si>
    <t>Municipalidad</t>
  </si>
  <si>
    <t>Valorizadora</t>
  </si>
  <si>
    <t>Ekufal</t>
  </si>
  <si>
    <t>Aceite Vegetal en desuso</t>
  </si>
  <si>
    <t>Municipalidad Edificio Consistorial</t>
  </si>
  <si>
    <t>Mercado Abastos Tirso Molina</t>
  </si>
  <si>
    <t>Inmobiliaria Popular</t>
  </si>
  <si>
    <t>Febrero</t>
  </si>
  <si>
    <t>Marzo</t>
  </si>
  <si>
    <t>Abril</t>
  </si>
  <si>
    <t>Villa San Cristobal</t>
  </si>
  <si>
    <t>Festival Womad</t>
  </si>
  <si>
    <t>Mayo</t>
  </si>
  <si>
    <t>Junio</t>
  </si>
  <si>
    <t>Julio</t>
  </si>
  <si>
    <t>Agosto</t>
  </si>
  <si>
    <t>Septiembre</t>
  </si>
  <si>
    <t>Carnaval Dieciochero</t>
  </si>
  <si>
    <t xml:space="preserve">Octubre </t>
  </si>
  <si>
    <t>Rendering</t>
  </si>
  <si>
    <t>Retiro sin autorización</t>
  </si>
  <si>
    <t>Noviembre</t>
  </si>
  <si>
    <t>Octubre</t>
  </si>
  <si>
    <t>Tirso Molina</t>
  </si>
  <si>
    <t>Santa Barbara</t>
  </si>
  <si>
    <t>Diciembre</t>
  </si>
  <si>
    <t>Edificio Consistorial</t>
  </si>
  <si>
    <t>Kilogramos</t>
  </si>
  <si>
    <t>Dia</t>
  </si>
  <si>
    <t>Origen Punto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</si>
</sst>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30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E346C7-ED0D-4E9A-8A5D-26AE8B922324}" name="Tabla133" displayName="Tabla133" ref="A1:M19" totalsRowShown="0" headerRowDxfId="16" dataDxfId="15">
  <autoFilter ref="A1:M19" xr:uid="{01E346C7-ED0D-4E9A-8A5D-26AE8B922324}"/>
  <tableColumns count="13">
    <tableColumn id="1" xr3:uid="{B41009E0-50C5-45DD-8727-26367BEBCAB6}" name="Año" dataDxfId="29"/>
    <tableColumn id="2" xr3:uid="{DBC4129A-B40C-4218-844B-3CB5526E1F6A}" name="Mes" dataDxfId="28"/>
    <tableColumn id="6" xr3:uid="{69C31BE3-F3AE-4B8E-870F-01FAEDA5BC6E}" name="Fecha" dataDxfId="27"/>
    <tableColumn id="12" xr3:uid="{D63ACA25-C448-4C1B-9018-66DE16A6282F}" name="Dia" dataDxfId="26">
      <calculatedColumnFormula>TEXT(C2,"dddd")</calculatedColumnFormula>
    </tableColumn>
    <tableColumn id="3" xr3:uid="{38B4222E-170F-49A5-A1FD-EB22F1A94027}" name="Organización" dataDxfId="25"/>
    <tableColumn id="11" xr3:uid="{E861FFAB-9FF8-437A-BEBE-828A769FEA55}" name="N° Ticket" dataDxfId="24"/>
    <tableColumn id="4" xr3:uid="{5791A5BF-D30A-4662-9392-E9FC3D29786F}" name="Disposición" dataDxfId="23"/>
    <tableColumn id="5" xr3:uid="{F3AC7AF8-A6CE-4926-80C8-6B9A60E1A217}" name="Gestor" dataDxfId="22"/>
    <tableColumn id="7" xr3:uid="{EBE25EDF-9A29-47CC-B2DE-CA6D0B0F049A}" name="Tipo Residuo" dataDxfId="21"/>
    <tableColumn id="8" xr3:uid="{1C43E37A-76DE-4397-AF9C-EA4227AC1011}" name="litros" dataDxfId="20"/>
    <tableColumn id="10" xr3:uid="{96D28DD6-8932-4820-9607-A996CA461521}" name="Kilogramos" dataDxfId="19">
      <calculatedColumnFormula>Tabla133[[#This Row],[litros]]*0.9</calculatedColumnFormula>
    </tableColumn>
    <tableColumn id="9" xr3:uid="{10668610-C1E6-4309-8367-6FC2BA85F31A}" name="Origen Punto Verde" dataDxfId="18"/>
    <tableColumn id="13" xr3:uid="{77F769FA-D198-4760-ACEB-D9FAA8ADFB30}" name="Comentarios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2583DB-42BB-4E91-8C84-38856CBA1118}" name="Tabla13" displayName="Tabla13" ref="A1:M46" totalsRowShown="0" headerRowDxfId="1" dataDxfId="0">
  <autoFilter ref="A1:M46" xr:uid="{762583DB-42BB-4E91-8C84-38856CBA1118}"/>
  <tableColumns count="13">
    <tableColumn id="1" xr3:uid="{5CE0B4BF-9C4A-4B94-9399-75DABED067F1}" name="Año" dataDxfId="14"/>
    <tableColumn id="2" xr3:uid="{FB4E8CB1-8D8C-4E7F-B660-FB77E36C4ED1}" name="Mes" dataDxfId="13"/>
    <tableColumn id="6" xr3:uid="{573FB6B1-6EC5-45E4-AA80-2551397CB5A1}" name="Fecha" dataDxfId="12"/>
    <tableColumn id="11" xr3:uid="{083EF847-3FCE-4F8C-8282-C7BD78D9F94E}" name="Día" dataDxfId="11">
      <calculatedColumnFormula>TEXT(C2,"dddd")</calculatedColumnFormula>
    </tableColumn>
    <tableColumn id="3" xr3:uid="{BE883CD9-B7D1-44DC-B232-0CF02628A2EA}" name="Organización" dataDxfId="10"/>
    <tableColumn id="12" xr3:uid="{DB8F0302-8DBD-43C0-8702-4D2F69CA2496}" name="N° Ticket" dataDxfId="9"/>
    <tableColumn id="4" xr3:uid="{22416515-DD97-40CD-A1E3-C19FB6C986E9}" name="Disposición" dataDxfId="8"/>
    <tableColumn id="5" xr3:uid="{331B48FA-414D-494C-A0A0-DEBF8404B197}" name="Gestor" dataDxfId="7"/>
    <tableColumn id="7" xr3:uid="{09D9F53F-EADF-4279-AF85-59448D0903ED}" name="Tipo Residuo" dataDxfId="6"/>
    <tableColumn id="8" xr3:uid="{FB8ADCDA-EC9E-40AA-B5BD-5C4A28FF6FCC}" name="litros" dataDxfId="5"/>
    <tableColumn id="10" xr3:uid="{FF37B7D6-C2AC-4967-B5D7-59DD3DBAF464}" name="kg" dataDxfId="4">
      <calculatedColumnFormula>Tabla13[[#This Row],[litros]]*0.9</calculatedColumnFormula>
    </tableColumn>
    <tableColumn id="9" xr3:uid="{2A13E6ED-189F-465E-9D07-20294955191C}" name="Orgien Punto Verde" dataDxfId="3"/>
    <tableColumn id="13" xr3:uid="{6950D897-3663-48BC-B7C3-6987744715E4}" name="Comentario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8CA96-858C-45FD-9514-FA416D9B0CA1}">
  <dimension ref="A1:M19"/>
  <sheetViews>
    <sheetView workbookViewId="0">
      <selection activeCell="G13" sqref="G13"/>
    </sheetView>
  </sheetViews>
  <sheetFormatPr baseColWidth="10" defaultRowHeight="14.3" x14ac:dyDescent="0.25"/>
  <cols>
    <col min="1" max="1" width="6.625" style="1" bestFit="1" customWidth="1"/>
    <col min="2" max="2" width="10.25" style="1" bestFit="1" customWidth="1"/>
    <col min="3" max="4" width="11" style="1"/>
    <col min="5" max="5" width="14.125" style="1" bestFit="1" customWidth="1"/>
    <col min="6" max="6" width="10.625" style="1" bestFit="1" customWidth="1"/>
    <col min="7" max="7" width="17.375" style="1" customWidth="1"/>
    <col min="8" max="8" width="10.875" style="1" customWidth="1"/>
    <col min="9" max="9" width="24.125" style="1" customWidth="1"/>
    <col min="10" max="10" width="11" style="1"/>
    <col min="11" max="11" width="12.5" style="1" bestFit="1" customWidth="1"/>
    <col min="12" max="12" width="19.875" style="1" bestFit="1" customWidth="1"/>
    <col min="13" max="13" width="13.875" style="1" bestFit="1" customWidth="1"/>
    <col min="14" max="16384" width="11" style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42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41</v>
      </c>
      <c r="L1" s="1" t="s">
        <v>43</v>
      </c>
      <c r="M1" s="1" t="s">
        <v>12</v>
      </c>
    </row>
    <row r="2" spans="1:13" x14ac:dyDescent="0.25">
      <c r="A2" s="1">
        <v>2021</v>
      </c>
      <c r="B2" s="1" t="s">
        <v>13</v>
      </c>
      <c r="D2" s="2" t="str">
        <f t="shared" ref="D2:D19" si="0">TEXT(C2,"dddd")</f>
        <v>sábado</v>
      </c>
      <c r="E2" s="1" t="s">
        <v>14</v>
      </c>
      <c r="F2" s="1">
        <v>0</v>
      </c>
      <c r="G2" s="1" t="s">
        <v>15</v>
      </c>
      <c r="H2" s="1" t="s">
        <v>16</v>
      </c>
      <c r="I2" s="1" t="s">
        <v>17</v>
      </c>
      <c r="J2" s="3">
        <v>0</v>
      </c>
      <c r="K2" s="3">
        <f>Tabla133[[#This Row],[litros]]*0.9</f>
        <v>0</v>
      </c>
    </row>
    <row r="3" spans="1:13" x14ac:dyDescent="0.25">
      <c r="A3" s="1">
        <v>2021</v>
      </c>
      <c r="B3" s="1" t="s">
        <v>21</v>
      </c>
      <c r="D3" s="2" t="str">
        <f t="shared" si="0"/>
        <v>sábado</v>
      </c>
      <c r="E3" s="1" t="s">
        <v>14</v>
      </c>
      <c r="F3" s="1">
        <v>0</v>
      </c>
      <c r="G3" s="1" t="s">
        <v>15</v>
      </c>
      <c r="H3" s="1" t="s">
        <v>16</v>
      </c>
      <c r="I3" s="1" t="s">
        <v>17</v>
      </c>
      <c r="J3" s="3">
        <v>0</v>
      </c>
      <c r="K3" s="3">
        <f>Tabla133[[#This Row],[litros]]*0.9</f>
        <v>0</v>
      </c>
    </row>
    <row r="4" spans="1:13" x14ac:dyDescent="0.25">
      <c r="A4" s="1">
        <v>2021</v>
      </c>
      <c r="B4" s="1" t="s">
        <v>22</v>
      </c>
      <c r="D4" s="2" t="str">
        <f t="shared" si="0"/>
        <v>sábado</v>
      </c>
      <c r="E4" s="1" t="s">
        <v>14</v>
      </c>
      <c r="F4" s="1">
        <v>0</v>
      </c>
      <c r="G4" s="1" t="s">
        <v>15</v>
      </c>
      <c r="H4" s="1" t="s">
        <v>16</v>
      </c>
      <c r="I4" s="1" t="s">
        <v>17</v>
      </c>
      <c r="J4" s="3">
        <v>0</v>
      </c>
      <c r="K4" s="3">
        <f>Tabla133[[#This Row],[litros]]*0.9</f>
        <v>0</v>
      </c>
    </row>
    <row r="5" spans="1:13" x14ac:dyDescent="0.25">
      <c r="A5" s="1">
        <v>2021</v>
      </c>
      <c r="B5" s="1" t="s">
        <v>23</v>
      </c>
      <c r="D5" s="2" t="str">
        <f t="shared" si="0"/>
        <v>sábado</v>
      </c>
      <c r="E5" s="1" t="s">
        <v>14</v>
      </c>
      <c r="F5" s="1">
        <v>0</v>
      </c>
      <c r="G5" s="1" t="s">
        <v>15</v>
      </c>
      <c r="H5" s="1" t="s">
        <v>16</v>
      </c>
      <c r="I5" s="1" t="s">
        <v>17</v>
      </c>
      <c r="J5" s="3">
        <v>0</v>
      </c>
      <c r="K5" s="3">
        <f>Tabla133[[#This Row],[litros]]*0.9</f>
        <v>0</v>
      </c>
    </row>
    <row r="6" spans="1:13" x14ac:dyDescent="0.25">
      <c r="A6" s="1">
        <v>2021</v>
      </c>
      <c r="B6" s="1" t="s">
        <v>26</v>
      </c>
      <c r="D6" s="2" t="str">
        <f t="shared" si="0"/>
        <v>sábado</v>
      </c>
      <c r="E6" s="1" t="s">
        <v>14</v>
      </c>
      <c r="F6" s="1">
        <v>0</v>
      </c>
      <c r="G6" s="1" t="s">
        <v>15</v>
      </c>
      <c r="H6" s="1" t="s">
        <v>16</v>
      </c>
      <c r="I6" s="1" t="s">
        <v>17</v>
      </c>
      <c r="J6" s="3">
        <v>0</v>
      </c>
      <c r="K6" s="3">
        <f>Tabla133[[#This Row],[litros]]*0.9</f>
        <v>0</v>
      </c>
    </row>
    <row r="7" spans="1:13" x14ac:dyDescent="0.25">
      <c r="A7" s="1">
        <v>2021</v>
      </c>
      <c r="B7" s="1" t="s">
        <v>27</v>
      </c>
      <c r="D7" s="2" t="str">
        <f t="shared" si="0"/>
        <v>sábado</v>
      </c>
      <c r="E7" s="1" t="s">
        <v>14</v>
      </c>
      <c r="F7" s="1">
        <v>0</v>
      </c>
      <c r="G7" s="1" t="s">
        <v>15</v>
      </c>
      <c r="H7" s="1" t="s">
        <v>16</v>
      </c>
      <c r="I7" s="1" t="s">
        <v>17</v>
      </c>
      <c r="J7" s="3">
        <v>0</v>
      </c>
      <c r="K7" s="3">
        <f>Tabla133[[#This Row],[litros]]*0.9</f>
        <v>0</v>
      </c>
    </row>
    <row r="8" spans="1:13" x14ac:dyDescent="0.25">
      <c r="A8" s="1">
        <v>2021</v>
      </c>
      <c r="B8" s="1" t="s">
        <v>28</v>
      </c>
      <c r="D8" s="2" t="str">
        <f t="shared" si="0"/>
        <v>sábado</v>
      </c>
      <c r="E8" s="1" t="s">
        <v>14</v>
      </c>
      <c r="F8" s="1">
        <v>0</v>
      </c>
      <c r="G8" s="1" t="s">
        <v>15</v>
      </c>
      <c r="H8" s="1" t="s">
        <v>16</v>
      </c>
      <c r="I8" s="1" t="s">
        <v>17</v>
      </c>
      <c r="J8" s="3">
        <v>0</v>
      </c>
      <c r="K8" s="3">
        <f>Tabla133[[#This Row],[litros]]*0.9</f>
        <v>0</v>
      </c>
    </row>
    <row r="9" spans="1:13" x14ac:dyDescent="0.25">
      <c r="A9" s="1">
        <v>2021</v>
      </c>
      <c r="B9" s="1" t="s">
        <v>29</v>
      </c>
      <c r="D9" s="2" t="str">
        <f t="shared" si="0"/>
        <v>sábado</v>
      </c>
      <c r="E9" s="1" t="s">
        <v>14</v>
      </c>
      <c r="F9" s="1">
        <v>0</v>
      </c>
      <c r="G9" s="1" t="s">
        <v>15</v>
      </c>
      <c r="H9" s="1" t="s">
        <v>16</v>
      </c>
      <c r="I9" s="1" t="s">
        <v>17</v>
      </c>
      <c r="J9" s="3">
        <v>0</v>
      </c>
      <c r="K9" s="3">
        <f>Tabla133[[#This Row],[litros]]*0.9</f>
        <v>0</v>
      </c>
    </row>
    <row r="10" spans="1:13" x14ac:dyDescent="0.25">
      <c r="A10" s="1">
        <v>2021</v>
      </c>
      <c r="B10" s="1" t="s">
        <v>30</v>
      </c>
      <c r="D10" s="2" t="str">
        <f t="shared" si="0"/>
        <v>sábado</v>
      </c>
      <c r="E10" s="1" t="s">
        <v>14</v>
      </c>
      <c r="F10" s="1">
        <v>0</v>
      </c>
      <c r="G10" s="1" t="s">
        <v>15</v>
      </c>
      <c r="H10" s="1" t="s">
        <v>16</v>
      </c>
      <c r="I10" s="1" t="s">
        <v>17</v>
      </c>
      <c r="J10" s="3">
        <v>0</v>
      </c>
      <c r="K10" s="3">
        <f>Tabla133[[#This Row],[litros]]*0.9</f>
        <v>0</v>
      </c>
    </row>
    <row r="11" spans="1:13" x14ac:dyDescent="0.25">
      <c r="A11" s="1">
        <v>2021</v>
      </c>
      <c r="B11" s="1" t="s">
        <v>36</v>
      </c>
      <c r="C11" s="2">
        <v>44483</v>
      </c>
      <c r="D11" s="2" t="str">
        <f t="shared" si="0"/>
        <v>jueves</v>
      </c>
      <c r="E11" s="1" t="s">
        <v>14</v>
      </c>
      <c r="F11" s="1">
        <v>46801</v>
      </c>
      <c r="G11" s="1" t="s">
        <v>15</v>
      </c>
      <c r="H11" s="1" t="s">
        <v>16</v>
      </c>
      <c r="I11" s="1" t="s">
        <v>17</v>
      </c>
      <c r="J11" s="3">
        <v>145</v>
      </c>
      <c r="K11" s="3">
        <f>Tabla133[[#This Row],[litros]]*0.9</f>
        <v>130.5</v>
      </c>
      <c r="L11" s="1" t="s">
        <v>37</v>
      </c>
    </row>
    <row r="12" spans="1:13" x14ac:dyDescent="0.25">
      <c r="A12" s="1">
        <v>2021</v>
      </c>
      <c r="B12" s="1" t="s">
        <v>36</v>
      </c>
      <c r="C12" s="2">
        <v>44483</v>
      </c>
      <c r="D12" s="2" t="str">
        <f t="shared" si="0"/>
        <v>jueves</v>
      </c>
      <c r="E12" s="1" t="s">
        <v>14</v>
      </c>
      <c r="F12" s="1">
        <v>46802</v>
      </c>
      <c r="G12" s="1" t="s">
        <v>15</v>
      </c>
      <c r="H12" s="1" t="s">
        <v>16</v>
      </c>
      <c r="I12" s="1" t="s">
        <v>17</v>
      </c>
      <c r="J12" s="1">
        <v>15</v>
      </c>
      <c r="K12" s="4">
        <f>Tabla133[[#This Row],[litros]]*0.9</f>
        <v>13.5</v>
      </c>
      <c r="L12" s="1" t="s">
        <v>20</v>
      </c>
    </row>
    <row r="13" spans="1:13" x14ac:dyDescent="0.25">
      <c r="A13" s="1">
        <v>2021</v>
      </c>
      <c r="B13" s="1" t="s">
        <v>36</v>
      </c>
      <c r="C13" s="2">
        <v>44490</v>
      </c>
      <c r="D13" s="2" t="str">
        <f t="shared" si="0"/>
        <v>jueves</v>
      </c>
      <c r="E13" s="1" t="s">
        <v>14</v>
      </c>
      <c r="F13" s="1">
        <v>46948</v>
      </c>
      <c r="G13" s="1" t="s">
        <v>15</v>
      </c>
      <c r="H13" s="1" t="s">
        <v>16</v>
      </c>
      <c r="I13" s="1" t="s">
        <v>17</v>
      </c>
      <c r="J13" s="1">
        <v>10</v>
      </c>
      <c r="K13" s="4">
        <f>Tabla133[[#This Row],[litros]]*0.9</f>
        <v>9</v>
      </c>
      <c r="L13" s="1" t="s">
        <v>38</v>
      </c>
    </row>
    <row r="14" spans="1:13" x14ac:dyDescent="0.25">
      <c r="A14" s="1">
        <v>2021</v>
      </c>
      <c r="B14" s="1" t="s">
        <v>36</v>
      </c>
      <c r="C14" s="2">
        <v>44490</v>
      </c>
      <c r="D14" s="2" t="str">
        <f t="shared" si="0"/>
        <v>jueves</v>
      </c>
      <c r="E14" s="1" t="s">
        <v>14</v>
      </c>
      <c r="F14" s="1">
        <v>46947</v>
      </c>
      <c r="G14" s="1" t="s">
        <v>15</v>
      </c>
      <c r="H14" s="1" t="s">
        <v>16</v>
      </c>
      <c r="I14" s="1" t="s">
        <v>17</v>
      </c>
      <c r="J14" s="1">
        <v>30</v>
      </c>
      <c r="K14" s="4">
        <f>Tabla133[[#This Row],[litros]]*0.9</f>
        <v>27</v>
      </c>
      <c r="L14" s="1" t="s">
        <v>37</v>
      </c>
    </row>
    <row r="15" spans="1:13" x14ac:dyDescent="0.25">
      <c r="A15" s="1">
        <v>2021</v>
      </c>
      <c r="B15" s="1" t="s">
        <v>35</v>
      </c>
      <c r="C15" s="2">
        <v>44503</v>
      </c>
      <c r="D15" s="2" t="str">
        <f t="shared" si="0"/>
        <v>miércoles</v>
      </c>
      <c r="E15" s="1" t="s">
        <v>14</v>
      </c>
      <c r="F15" s="1">
        <v>47821</v>
      </c>
      <c r="G15" s="1" t="s">
        <v>15</v>
      </c>
      <c r="H15" s="1" t="s">
        <v>16</v>
      </c>
      <c r="I15" s="1" t="s">
        <v>17</v>
      </c>
      <c r="J15" s="1">
        <v>305</v>
      </c>
      <c r="K15" s="4">
        <f>Tabla133[[#This Row],[litros]]*0.9</f>
        <v>274.5</v>
      </c>
      <c r="L15" s="1" t="s">
        <v>37</v>
      </c>
    </row>
    <row r="16" spans="1:13" x14ac:dyDescent="0.25">
      <c r="A16" s="1">
        <v>2021</v>
      </c>
      <c r="B16" s="1" t="s">
        <v>35</v>
      </c>
      <c r="C16" s="2">
        <v>44518</v>
      </c>
      <c r="D16" s="2" t="str">
        <f t="shared" si="0"/>
        <v>jueves</v>
      </c>
      <c r="E16" s="1" t="s">
        <v>14</v>
      </c>
      <c r="F16" s="1">
        <v>48478</v>
      </c>
      <c r="G16" s="1" t="s">
        <v>15</v>
      </c>
      <c r="H16" s="1" t="s">
        <v>16</v>
      </c>
      <c r="I16" s="1" t="s">
        <v>17</v>
      </c>
      <c r="J16" s="1">
        <v>250</v>
      </c>
      <c r="K16" s="4">
        <f>Tabla133[[#This Row],[litros]]*0.9</f>
        <v>225</v>
      </c>
      <c r="L16" s="1" t="s">
        <v>37</v>
      </c>
    </row>
    <row r="17" spans="1:12" x14ac:dyDescent="0.25">
      <c r="A17" s="1">
        <v>2021</v>
      </c>
      <c r="B17" s="1" t="s">
        <v>39</v>
      </c>
      <c r="C17" s="2">
        <v>44531</v>
      </c>
      <c r="D17" s="2" t="str">
        <f t="shared" si="0"/>
        <v>miércoles</v>
      </c>
      <c r="E17" s="1" t="s">
        <v>14</v>
      </c>
      <c r="F17" s="1">
        <v>48883</v>
      </c>
      <c r="G17" s="1" t="s">
        <v>15</v>
      </c>
      <c r="H17" s="1" t="s">
        <v>16</v>
      </c>
      <c r="I17" s="1" t="s">
        <v>17</v>
      </c>
      <c r="J17" s="1">
        <v>100</v>
      </c>
      <c r="K17" s="4">
        <f>Tabla133[[#This Row],[litros]]*0.9</f>
        <v>90</v>
      </c>
      <c r="L17" s="1" t="s">
        <v>40</v>
      </c>
    </row>
    <row r="18" spans="1:12" x14ac:dyDescent="0.25">
      <c r="A18" s="1">
        <v>2021</v>
      </c>
      <c r="B18" s="1" t="s">
        <v>39</v>
      </c>
      <c r="C18" s="2">
        <v>44546</v>
      </c>
      <c r="D18" s="2" t="str">
        <f t="shared" si="0"/>
        <v>jueves</v>
      </c>
      <c r="E18" s="1" t="s">
        <v>14</v>
      </c>
      <c r="F18" s="1">
        <v>49446</v>
      </c>
      <c r="G18" s="1" t="s">
        <v>15</v>
      </c>
      <c r="H18" s="1" t="s">
        <v>16</v>
      </c>
      <c r="I18" s="1" t="s">
        <v>17</v>
      </c>
      <c r="J18" s="1">
        <v>185</v>
      </c>
      <c r="K18" s="4">
        <f>Tabla133[[#This Row],[litros]]*0.9</f>
        <v>166.5</v>
      </c>
      <c r="L18" s="1" t="s">
        <v>40</v>
      </c>
    </row>
    <row r="19" spans="1:12" x14ac:dyDescent="0.25">
      <c r="A19" s="1">
        <v>2021</v>
      </c>
      <c r="B19" s="1" t="s">
        <v>39</v>
      </c>
      <c r="C19" s="2">
        <v>44549</v>
      </c>
      <c r="D19" s="2" t="str">
        <f t="shared" si="0"/>
        <v>domingo</v>
      </c>
      <c r="E19" s="1" t="s">
        <v>14</v>
      </c>
      <c r="F19" s="1">
        <v>49447</v>
      </c>
      <c r="G19" s="1" t="s">
        <v>15</v>
      </c>
      <c r="H19" s="1" t="s">
        <v>16</v>
      </c>
      <c r="I19" s="1" t="s">
        <v>17</v>
      </c>
      <c r="J19" s="1">
        <v>140</v>
      </c>
      <c r="K19" s="4">
        <f>Tabla133[[#This Row],[litros]]*0.9</f>
        <v>126</v>
      </c>
      <c r="L19" s="1" t="s">
        <v>37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13D5-8071-466B-8EBF-D37EFF172F61}">
  <dimension ref="A1:M46"/>
  <sheetViews>
    <sheetView tabSelected="1" zoomScale="90" zoomScaleNormal="90" workbookViewId="0">
      <selection activeCell="G4" sqref="G4"/>
    </sheetView>
  </sheetViews>
  <sheetFormatPr baseColWidth="10" defaultRowHeight="14.3" x14ac:dyDescent="0.25"/>
  <cols>
    <col min="1" max="3" width="11" style="1"/>
    <col min="4" max="4" width="17.75" style="1" customWidth="1"/>
    <col min="5" max="5" width="16" style="1" bestFit="1" customWidth="1"/>
    <col min="6" max="6" width="11.875" style="1" customWidth="1"/>
    <col min="7" max="7" width="15" style="1" customWidth="1"/>
    <col min="8" max="8" width="16" style="1" customWidth="1"/>
    <col min="9" max="9" width="26.875" style="1" customWidth="1"/>
    <col min="10" max="11" width="11" style="1"/>
    <col min="12" max="12" width="32.625" style="1" customWidth="1"/>
    <col min="13" max="13" width="22" style="1" customWidth="1"/>
    <col min="14" max="16384" width="11" style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1">
        <v>2022</v>
      </c>
      <c r="B2" s="1" t="s">
        <v>13</v>
      </c>
      <c r="C2" s="2">
        <v>44563</v>
      </c>
      <c r="D2" s="2" t="str">
        <f t="shared" ref="D2:D15" si="0">TEXT(C2,"dddd")</f>
        <v>domingo</v>
      </c>
      <c r="E2" s="1" t="s">
        <v>14</v>
      </c>
      <c r="F2" s="1">
        <v>50663</v>
      </c>
      <c r="G2" s="1" t="s">
        <v>15</v>
      </c>
      <c r="H2" s="1" t="s">
        <v>16</v>
      </c>
      <c r="I2" s="1" t="s">
        <v>17</v>
      </c>
      <c r="J2" s="3">
        <v>100</v>
      </c>
      <c r="K2" s="3">
        <f>Tabla13[[#This Row],[litros]]*0.9</f>
        <v>90</v>
      </c>
      <c r="L2" s="1" t="s">
        <v>18</v>
      </c>
    </row>
    <row r="3" spans="1:13" x14ac:dyDescent="0.25">
      <c r="A3" s="1">
        <v>2022</v>
      </c>
      <c r="B3" s="1" t="s">
        <v>13</v>
      </c>
      <c r="C3" s="2">
        <v>44571</v>
      </c>
      <c r="D3" s="2" t="str">
        <f>TEXT(C3,"dddd")</f>
        <v>lunes</v>
      </c>
      <c r="E3" s="1" t="s">
        <v>14</v>
      </c>
      <c r="F3" s="1">
        <v>51059</v>
      </c>
      <c r="G3" s="1" t="s">
        <v>15</v>
      </c>
      <c r="H3" s="1" t="s">
        <v>16</v>
      </c>
      <c r="I3" s="1" t="s">
        <v>17</v>
      </c>
      <c r="J3" s="3">
        <v>290</v>
      </c>
      <c r="K3" s="3">
        <f>Tabla13[[#This Row],[litros]]*0.9</f>
        <v>261</v>
      </c>
      <c r="L3" s="1" t="s">
        <v>19</v>
      </c>
    </row>
    <row r="4" spans="1:13" x14ac:dyDescent="0.25">
      <c r="A4" s="1">
        <v>2022</v>
      </c>
      <c r="B4" s="1" t="str">
        <f>B2</f>
        <v>Enero</v>
      </c>
      <c r="C4" s="2">
        <v>44577</v>
      </c>
      <c r="D4" s="2" t="str">
        <f t="shared" si="0"/>
        <v>domingo</v>
      </c>
      <c r="E4" s="1" t="s">
        <v>14</v>
      </c>
      <c r="F4" s="1">
        <v>51139</v>
      </c>
      <c r="G4" s="1" t="s">
        <v>15</v>
      </c>
      <c r="H4" s="1" t="s">
        <v>16</v>
      </c>
      <c r="I4" s="1" t="s">
        <v>17</v>
      </c>
      <c r="J4" s="3">
        <v>120</v>
      </c>
      <c r="K4" s="3">
        <f>Tabla13[[#This Row],[litros]]*0.9</f>
        <v>108</v>
      </c>
      <c r="L4" s="1" t="s">
        <v>18</v>
      </c>
    </row>
    <row r="5" spans="1:13" x14ac:dyDescent="0.25">
      <c r="A5" s="1">
        <v>2022</v>
      </c>
      <c r="B5" s="1" t="str">
        <f t="shared" ref="B5:B6" si="1">B4</f>
        <v>Enero</v>
      </c>
      <c r="C5" s="2">
        <v>44587</v>
      </c>
      <c r="D5" s="2" t="str">
        <f t="shared" si="0"/>
        <v>miércoles</v>
      </c>
      <c r="E5" s="1" t="s">
        <v>14</v>
      </c>
      <c r="F5" s="1">
        <v>52023</v>
      </c>
      <c r="G5" s="1" t="s">
        <v>15</v>
      </c>
      <c r="H5" s="1" t="s">
        <v>16</v>
      </c>
      <c r="I5" s="1" t="s">
        <v>17</v>
      </c>
      <c r="J5" s="3">
        <v>45</v>
      </c>
      <c r="K5" s="3">
        <f>Tabla13[[#This Row],[litros]]*0.9</f>
        <v>40.5</v>
      </c>
      <c r="L5" s="1" t="s">
        <v>18</v>
      </c>
    </row>
    <row r="6" spans="1:13" x14ac:dyDescent="0.25">
      <c r="A6" s="1">
        <v>2022</v>
      </c>
      <c r="B6" s="1" t="str">
        <f t="shared" si="1"/>
        <v>Enero</v>
      </c>
      <c r="C6" s="2">
        <v>44587</v>
      </c>
      <c r="D6" s="2" t="str">
        <f t="shared" si="0"/>
        <v>miércoles</v>
      </c>
      <c r="E6" s="1" t="s">
        <v>14</v>
      </c>
      <c r="F6" s="1">
        <v>52024</v>
      </c>
      <c r="G6" s="1" t="s">
        <v>15</v>
      </c>
      <c r="H6" s="1" t="s">
        <v>16</v>
      </c>
      <c r="I6" s="1" t="s">
        <v>17</v>
      </c>
      <c r="J6" s="3">
        <v>10</v>
      </c>
      <c r="K6" s="3">
        <f>Tabla13[[#This Row],[litros]]*0.9</f>
        <v>9</v>
      </c>
      <c r="L6" s="1" t="s">
        <v>20</v>
      </c>
    </row>
    <row r="7" spans="1:13" x14ac:dyDescent="0.25">
      <c r="A7" s="1">
        <v>2022</v>
      </c>
      <c r="B7" s="1" t="s">
        <v>21</v>
      </c>
      <c r="C7" s="2">
        <v>44595</v>
      </c>
      <c r="D7" s="2" t="str">
        <f t="shared" si="0"/>
        <v>jueves</v>
      </c>
      <c r="E7" s="1" t="s">
        <v>14</v>
      </c>
      <c r="F7" s="1">
        <v>52962</v>
      </c>
      <c r="G7" s="1" t="s">
        <v>15</v>
      </c>
      <c r="H7" s="1" t="s">
        <v>16</v>
      </c>
      <c r="I7" s="1" t="s">
        <v>17</v>
      </c>
      <c r="J7" s="3">
        <v>70</v>
      </c>
      <c r="K7" s="3">
        <f>Tabla13[[#This Row],[litros]]*0.9</f>
        <v>63</v>
      </c>
      <c r="L7" s="1" t="s">
        <v>19</v>
      </c>
    </row>
    <row r="8" spans="1:13" x14ac:dyDescent="0.25">
      <c r="A8" s="1">
        <v>2022</v>
      </c>
      <c r="B8" s="1" t="s">
        <v>21</v>
      </c>
      <c r="C8" s="2">
        <v>44605</v>
      </c>
      <c r="D8" s="2" t="str">
        <f t="shared" si="0"/>
        <v>domingo</v>
      </c>
      <c r="E8" s="1" t="s">
        <v>14</v>
      </c>
      <c r="F8" s="1">
        <v>53048</v>
      </c>
      <c r="G8" s="1" t="s">
        <v>15</v>
      </c>
      <c r="H8" s="1" t="s">
        <v>16</v>
      </c>
      <c r="I8" s="1" t="s">
        <v>17</v>
      </c>
      <c r="J8" s="1">
        <v>40</v>
      </c>
      <c r="K8" s="3">
        <f>Tabla13[[#This Row],[litros]]*0.9</f>
        <v>36</v>
      </c>
      <c r="L8" s="1" t="s">
        <v>18</v>
      </c>
    </row>
    <row r="9" spans="1:13" x14ac:dyDescent="0.25">
      <c r="A9" s="1">
        <v>2022</v>
      </c>
      <c r="B9" s="1" t="s">
        <v>21</v>
      </c>
      <c r="C9" s="2">
        <v>44613</v>
      </c>
      <c r="D9" s="2" t="str">
        <f t="shared" si="0"/>
        <v>lunes</v>
      </c>
      <c r="E9" s="1" t="s">
        <v>14</v>
      </c>
      <c r="F9" s="1">
        <v>53707</v>
      </c>
      <c r="G9" s="1" t="s">
        <v>15</v>
      </c>
      <c r="H9" s="1" t="s">
        <v>16</v>
      </c>
      <c r="I9" s="1" t="s">
        <v>17</v>
      </c>
      <c r="J9" s="3">
        <v>160</v>
      </c>
      <c r="K9" s="3">
        <f>Tabla13[[#This Row],[litros]]*0.9</f>
        <v>144</v>
      </c>
      <c r="L9" s="1" t="s">
        <v>18</v>
      </c>
    </row>
    <row r="10" spans="1:13" x14ac:dyDescent="0.25">
      <c r="A10" s="1">
        <v>2022</v>
      </c>
      <c r="B10" s="1" t="s">
        <v>22</v>
      </c>
      <c r="C10" s="2">
        <v>44621</v>
      </c>
      <c r="D10" s="2" t="str">
        <f t="shared" si="0"/>
        <v>martes</v>
      </c>
      <c r="E10" s="1" t="s">
        <v>14</v>
      </c>
      <c r="F10" s="1">
        <v>52753</v>
      </c>
      <c r="G10" s="1" t="s">
        <v>15</v>
      </c>
      <c r="H10" s="1" t="s">
        <v>16</v>
      </c>
      <c r="I10" s="1" t="s">
        <v>17</v>
      </c>
      <c r="J10" s="3">
        <v>240</v>
      </c>
      <c r="K10" s="3">
        <f>Tabla13[[#This Row],[litros]]*0.9</f>
        <v>216</v>
      </c>
      <c r="L10" s="1" t="s">
        <v>19</v>
      </c>
    </row>
    <row r="11" spans="1:13" x14ac:dyDescent="0.25">
      <c r="A11" s="1">
        <v>2022</v>
      </c>
      <c r="B11" s="1" t="s">
        <v>22</v>
      </c>
      <c r="C11" s="2">
        <v>44626</v>
      </c>
      <c r="D11" s="2" t="str">
        <f t="shared" si="0"/>
        <v>domingo</v>
      </c>
      <c r="E11" s="1" t="s">
        <v>14</v>
      </c>
      <c r="F11" s="1">
        <v>52801</v>
      </c>
      <c r="G11" s="1" t="s">
        <v>15</v>
      </c>
      <c r="H11" s="1" t="s">
        <v>16</v>
      </c>
      <c r="I11" s="1" t="s">
        <v>17</v>
      </c>
      <c r="J11" s="3">
        <v>70</v>
      </c>
      <c r="K11" s="3">
        <f>Tabla13[[#This Row],[litros]]*0.9</f>
        <v>63</v>
      </c>
      <c r="L11" s="1" t="s">
        <v>18</v>
      </c>
    </row>
    <row r="12" spans="1:13" x14ac:dyDescent="0.25">
      <c r="A12" s="1">
        <v>2022</v>
      </c>
      <c r="B12" s="1" t="s">
        <v>22</v>
      </c>
      <c r="C12" s="2">
        <v>44647</v>
      </c>
      <c r="D12" s="2" t="str">
        <f t="shared" si="0"/>
        <v>domingo</v>
      </c>
      <c r="E12" s="1" t="s">
        <v>14</v>
      </c>
      <c r="F12" s="1">
        <v>54586</v>
      </c>
      <c r="G12" s="1" t="s">
        <v>15</v>
      </c>
      <c r="H12" s="1" t="s">
        <v>16</v>
      </c>
      <c r="I12" s="1" t="s">
        <v>17</v>
      </c>
      <c r="J12" s="3">
        <v>80</v>
      </c>
      <c r="K12" s="3">
        <f>Tabla13[[#This Row],[litros]]*0.9</f>
        <v>72</v>
      </c>
      <c r="L12" s="1" t="s">
        <v>18</v>
      </c>
    </row>
    <row r="13" spans="1:13" x14ac:dyDescent="0.25">
      <c r="A13" s="1">
        <v>2022</v>
      </c>
      <c r="B13" s="1" t="s">
        <v>22</v>
      </c>
      <c r="C13" s="2">
        <v>44649</v>
      </c>
      <c r="D13" s="2" t="str">
        <f t="shared" si="0"/>
        <v>martes</v>
      </c>
      <c r="E13" s="1" t="s">
        <v>14</v>
      </c>
      <c r="F13" s="1">
        <v>54525</v>
      </c>
      <c r="G13" s="1" t="s">
        <v>15</v>
      </c>
      <c r="H13" s="1" t="s">
        <v>16</v>
      </c>
      <c r="I13" s="1" t="s">
        <v>17</v>
      </c>
      <c r="J13" s="3">
        <v>330</v>
      </c>
      <c r="K13" s="3">
        <f>Tabla13[[#This Row],[litros]]*0.9</f>
        <v>297</v>
      </c>
      <c r="L13" s="1" t="s">
        <v>19</v>
      </c>
    </row>
    <row r="14" spans="1:13" x14ac:dyDescent="0.25">
      <c r="A14" s="1">
        <v>2022</v>
      </c>
      <c r="B14" s="1" t="s">
        <v>23</v>
      </c>
      <c r="C14" s="2">
        <v>44655</v>
      </c>
      <c r="D14" s="2" t="str">
        <f t="shared" si="0"/>
        <v>lunes</v>
      </c>
      <c r="E14" s="1" t="s">
        <v>14</v>
      </c>
      <c r="F14" s="1">
        <v>54963</v>
      </c>
      <c r="G14" s="1" t="s">
        <v>15</v>
      </c>
      <c r="H14" s="1" t="s">
        <v>16</v>
      </c>
      <c r="I14" s="1" t="s">
        <v>17</v>
      </c>
      <c r="J14" s="3">
        <v>80</v>
      </c>
      <c r="K14" s="3">
        <f>Tabla13[[#This Row],[litros]]*0.9</f>
        <v>72</v>
      </c>
      <c r="L14" s="1" t="s">
        <v>24</v>
      </c>
    </row>
    <row r="15" spans="1:13" x14ac:dyDescent="0.25">
      <c r="A15" s="1">
        <v>2022</v>
      </c>
      <c r="B15" s="1" t="s">
        <v>23</v>
      </c>
      <c r="C15" s="2">
        <v>44655</v>
      </c>
      <c r="D15" s="2" t="str">
        <f t="shared" si="0"/>
        <v>lunes</v>
      </c>
      <c r="E15" s="1" t="s">
        <v>14</v>
      </c>
      <c r="F15" s="1">
        <v>54978</v>
      </c>
      <c r="G15" s="1" t="s">
        <v>15</v>
      </c>
      <c r="H15" s="1" t="s">
        <v>16</v>
      </c>
      <c r="I15" s="1" t="s">
        <v>17</v>
      </c>
      <c r="J15" s="1">
        <v>10</v>
      </c>
      <c r="K15" s="4">
        <f>Tabla13[[#This Row],[litros]]*0.9</f>
        <v>9</v>
      </c>
      <c r="L15" s="1" t="s">
        <v>25</v>
      </c>
    </row>
    <row r="16" spans="1:13" x14ac:dyDescent="0.25">
      <c r="A16" s="1">
        <v>2023</v>
      </c>
      <c r="B16" s="1" t="s">
        <v>23</v>
      </c>
      <c r="C16" s="2">
        <v>44658</v>
      </c>
      <c r="D16" s="2" t="str">
        <f>TEXT(C16,"dddd")</f>
        <v>jueves</v>
      </c>
      <c r="E16" s="1" t="s">
        <v>14</v>
      </c>
      <c r="F16" s="1">
        <v>55254</v>
      </c>
      <c r="G16" s="1" t="s">
        <v>15</v>
      </c>
      <c r="H16" s="1" t="s">
        <v>16</v>
      </c>
      <c r="I16" s="1" t="s">
        <v>17</v>
      </c>
      <c r="J16" s="1">
        <v>140</v>
      </c>
      <c r="K16" s="4">
        <f>Tabla13[[#This Row],[litros]]*0.9</f>
        <v>126</v>
      </c>
      <c r="L16" s="1" t="s">
        <v>19</v>
      </c>
    </row>
    <row r="17" spans="1:12" x14ac:dyDescent="0.25">
      <c r="A17" s="1">
        <v>2022</v>
      </c>
      <c r="B17" s="1" t="s">
        <v>23</v>
      </c>
      <c r="C17" s="2">
        <v>44668</v>
      </c>
      <c r="D17" s="2" t="str">
        <f>TEXT(C17,"dddd")</f>
        <v>domingo</v>
      </c>
      <c r="E17" s="1" t="s">
        <v>14</v>
      </c>
      <c r="F17" s="1">
        <v>55392</v>
      </c>
      <c r="G17" s="1" t="s">
        <v>15</v>
      </c>
      <c r="H17" s="1" t="s">
        <v>16</v>
      </c>
      <c r="I17" s="1" t="s">
        <v>17</v>
      </c>
      <c r="J17" s="3">
        <v>140</v>
      </c>
      <c r="K17" s="4">
        <f>Tabla13[[#This Row],[litros]]*0.9</f>
        <v>126</v>
      </c>
      <c r="L17" s="1" t="s">
        <v>18</v>
      </c>
    </row>
    <row r="18" spans="1:12" x14ac:dyDescent="0.25">
      <c r="A18" s="1">
        <v>2022</v>
      </c>
      <c r="B18" s="1" t="s">
        <v>23</v>
      </c>
      <c r="C18" s="2">
        <v>44675</v>
      </c>
      <c r="D18" s="2" t="str">
        <f>TEXT(C18,"dddd")</f>
        <v>domingo</v>
      </c>
      <c r="E18" s="1" t="s">
        <v>14</v>
      </c>
      <c r="F18" s="1">
        <v>55410</v>
      </c>
      <c r="G18" s="1" t="s">
        <v>15</v>
      </c>
      <c r="H18" s="1" t="s">
        <v>16</v>
      </c>
      <c r="I18" s="1" t="s">
        <v>17</v>
      </c>
      <c r="J18" s="3">
        <v>40</v>
      </c>
      <c r="K18" s="4">
        <f>Tabla13[[#This Row],[litros]]*0.9</f>
        <v>36</v>
      </c>
      <c r="L18" s="1" t="s">
        <v>24</v>
      </c>
    </row>
    <row r="19" spans="1:12" x14ac:dyDescent="0.25">
      <c r="A19" s="1">
        <v>2022</v>
      </c>
      <c r="B19" s="1" t="s">
        <v>23</v>
      </c>
      <c r="C19" s="2">
        <v>44678</v>
      </c>
      <c r="D19" s="2" t="str">
        <f>TEXT(C19,"dddd")</f>
        <v>miércoles</v>
      </c>
      <c r="E19" s="1" t="s">
        <v>14</v>
      </c>
      <c r="F19" s="1">
        <v>55257</v>
      </c>
      <c r="G19" s="1" t="s">
        <v>15</v>
      </c>
      <c r="H19" s="1" t="s">
        <v>16</v>
      </c>
      <c r="I19" s="1" t="s">
        <v>17</v>
      </c>
      <c r="J19" s="3">
        <v>185</v>
      </c>
      <c r="K19" s="4">
        <f>Tabla13[[#This Row],[litros]]*0.9</f>
        <v>166.5</v>
      </c>
      <c r="L19" s="1" t="s">
        <v>19</v>
      </c>
    </row>
    <row r="20" spans="1:12" x14ac:dyDescent="0.25">
      <c r="A20" s="1">
        <v>2022</v>
      </c>
      <c r="B20" s="1" t="s">
        <v>26</v>
      </c>
      <c r="C20" s="2">
        <v>44683</v>
      </c>
      <c r="D20" s="2" t="str">
        <f t="shared" ref="D20:D26" si="2">TEXT(C20,"dddd")</f>
        <v>lunes</v>
      </c>
      <c r="E20" s="1" t="s">
        <v>14</v>
      </c>
      <c r="F20" s="1">
        <v>55733</v>
      </c>
      <c r="G20" s="1" t="s">
        <v>15</v>
      </c>
      <c r="H20" s="1" t="s">
        <v>16</v>
      </c>
      <c r="I20" s="1" t="s">
        <v>17</v>
      </c>
      <c r="J20" s="1">
        <v>25</v>
      </c>
      <c r="K20" s="4">
        <f>Tabla13[[#This Row],[litros]]*0.9</f>
        <v>22.5</v>
      </c>
      <c r="L20" s="1" t="s">
        <v>18</v>
      </c>
    </row>
    <row r="21" spans="1:12" x14ac:dyDescent="0.25">
      <c r="A21" s="1">
        <v>2022</v>
      </c>
      <c r="B21" s="1" t="s">
        <v>26</v>
      </c>
      <c r="C21" s="2">
        <v>44697</v>
      </c>
      <c r="D21" s="2" t="str">
        <f t="shared" si="2"/>
        <v>lunes</v>
      </c>
      <c r="E21" s="1" t="s">
        <v>14</v>
      </c>
      <c r="F21" s="1">
        <v>56010</v>
      </c>
      <c r="G21" s="1" t="s">
        <v>15</v>
      </c>
      <c r="H21" s="1" t="s">
        <v>16</v>
      </c>
      <c r="I21" s="1" t="s">
        <v>17</v>
      </c>
      <c r="J21" s="1">
        <v>100</v>
      </c>
      <c r="K21" s="4">
        <f>Tabla13[[#This Row],[litros]]*0.9</f>
        <v>90</v>
      </c>
      <c r="L21" s="1" t="s">
        <v>18</v>
      </c>
    </row>
    <row r="22" spans="1:12" x14ac:dyDescent="0.25">
      <c r="A22" s="1">
        <v>2022</v>
      </c>
      <c r="B22" s="1" t="s">
        <v>26</v>
      </c>
      <c r="C22" s="2">
        <v>44707</v>
      </c>
      <c r="D22" s="2" t="str">
        <f t="shared" si="2"/>
        <v>jueves</v>
      </c>
      <c r="E22" s="1" t="s">
        <v>14</v>
      </c>
      <c r="F22" s="1">
        <v>56154</v>
      </c>
      <c r="G22" s="1" t="s">
        <v>15</v>
      </c>
      <c r="H22" s="1" t="s">
        <v>16</v>
      </c>
      <c r="I22" s="1" t="s">
        <v>17</v>
      </c>
      <c r="J22" s="1">
        <v>120</v>
      </c>
      <c r="K22" s="4">
        <f>Tabla13[[#This Row],[litros]]*0.9</f>
        <v>108</v>
      </c>
      <c r="L22" s="1" t="s">
        <v>19</v>
      </c>
    </row>
    <row r="23" spans="1:12" x14ac:dyDescent="0.25">
      <c r="A23" s="1">
        <v>2022</v>
      </c>
      <c r="B23" s="1" t="s">
        <v>26</v>
      </c>
      <c r="C23" s="2">
        <v>44710</v>
      </c>
      <c r="D23" s="2" t="str">
        <f t="shared" si="2"/>
        <v>domingo</v>
      </c>
      <c r="E23" s="1" t="s">
        <v>14</v>
      </c>
      <c r="F23" s="1">
        <v>56167</v>
      </c>
      <c r="G23" s="1" t="s">
        <v>15</v>
      </c>
      <c r="H23" s="1" t="s">
        <v>16</v>
      </c>
      <c r="I23" s="1" t="s">
        <v>17</v>
      </c>
      <c r="J23" s="1">
        <v>10</v>
      </c>
      <c r="K23" s="4">
        <f>Tabla13[[#This Row],[litros]]*0.9</f>
        <v>9</v>
      </c>
      <c r="L23" s="1" t="s">
        <v>24</v>
      </c>
    </row>
    <row r="24" spans="1:12" x14ac:dyDescent="0.25">
      <c r="A24" s="1">
        <v>2022</v>
      </c>
      <c r="B24" s="1" t="s">
        <v>26</v>
      </c>
      <c r="C24" s="2">
        <v>44710</v>
      </c>
      <c r="D24" s="2" t="str">
        <f t="shared" si="2"/>
        <v>domingo</v>
      </c>
      <c r="E24" s="1" t="s">
        <v>14</v>
      </c>
      <c r="F24" s="1">
        <v>56168</v>
      </c>
      <c r="G24" s="1" t="s">
        <v>15</v>
      </c>
      <c r="H24" s="1" t="s">
        <v>16</v>
      </c>
      <c r="I24" s="1" t="s">
        <v>17</v>
      </c>
      <c r="J24" s="1">
        <v>20</v>
      </c>
      <c r="K24" s="4">
        <f>Tabla13[[#This Row],[litros]]*0.9</f>
        <v>18</v>
      </c>
      <c r="L24" s="1" t="s">
        <v>18</v>
      </c>
    </row>
    <row r="25" spans="1:12" x14ac:dyDescent="0.25">
      <c r="A25" s="1">
        <v>2022</v>
      </c>
      <c r="B25" s="1" t="s">
        <v>27</v>
      </c>
      <c r="C25" s="2">
        <v>44724</v>
      </c>
      <c r="D25" s="2" t="str">
        <f t="shared" si="2"/>
        <v>domingo</v>
      </c>
      <c r="E25" s="1" t="s">
        <v>14</v>
      </c>
      <c r="F25" s="1">
        <v>57113</v>
      </c>
      <c r="G25" s="1" t="s">
        <v>15</v>
      </c>
      <c r="H25" s="1" t="s">
        <v>16</v>
      </c>
      <c r="I25" s="1" t="s">
        <v>17</v>
      </c>
      <c r="J25" s="1">
        <v>90</v>
      </c>
      <c r="K25" s="4">
        <f>Tabla13[[#This Row],[litros]]*0.9</f>
        <v>81</v>
      </c>
      <c r="L25" s="1" t="s">
        <v>18</v>
      </c>
    </row>
    <row r="26" spans="1:12" x14ac:dyDescent="0.25">
      <c r="A26" s="1">
        <v>2022</v>
      </c>
      <c r="B26" s="1" t="s">
        <v>27</v>
      </c>
      <c r="C26" s="2">
        <v>44736</v>
      </c>
      <c r="D26" s="2" t="str">
        <f t="shared" si="2"/>
        <v>viernes</v>
      </c>
      <c r="E26" s="1" t="s">
        <v>14</v>
      </c>
      <c r="F26" s="1">
        <v>57595</v>
      </c>
      <c r="G26" s="1" t="s">
        <v>15</v>
      </c>
      <c r="H26" s="1" t="s">
        <v>16</v>
      </c>
      <c r="I26" s="1" t="s">
        <v>17</v>
      </c>
      <c r="J26" s="1">
        <v>100</v>
      </c>
      <c r="K26" s="4">
        <f>Tabla13[[#This Row],[litros]]*0.9</f>
        <v>90</v>
      </c>
      <c r="L26" s="1" t="s">
        <v>19</v>
      </c>
    </row>
    <row r="27" spans="1:12" x14ac:dyDescent="0.25">
      <c r="A27" s="1">
        <v>2022</v>
      </c>
      <c r="B27" s="1" t="s">
        <v>27</v>
      </c>
      <c r="C27" s="2">
        <v>44739</v>
      </c>
      <c r="D27" s="2" t="str">
        <f>TEXT(C27,"dddd")</f>
        <v>lunes</v>
      </c>
      <c r="E27" s="1" t="s">
        <v>14</v>
      </c>
      <c r="F27" s="1">
        <v>57452</v>
      </c>
      <c r="G27" s="1" t="s">
        <v>15</v>
      </c>
      <c r="H27" s="1" t="s">
        <v>16</v>
      </c>
      <c r="I27" s="1" t="s">
        <v>17</v>
      </c>
      <c r="J27" s="1">
        <v>60</v>
      </c>
      <c r="K27" s="4">
        <f>Tabla13[[#This Row],[litros]]*0.9</f>
        <v>54</v>
      </c>
      <c r="L27" s="1" t="s">
        <v>18</v>
      </c>
    </row>
    <row r="28" spans="1:12" x14ac:dyDescent="0.25">
      <c r="A28" s="1">
        <v>2022</v>
      </c>
      <c r="B28" s="1" t="s">
        <v>28</v>
      </c>
      <c r="C28" s="2">
        <v>44752</v>
      </c>
      <c r="D28" s="2" t="str">
        <f>TEXT(C28,"dddd")</f>
        <v>domingo</v>
      </c>
      <c r="E28" s="1" t="s">
        <v>14</v>
      </c>
      <c r="F28" s="1">
        <v>57940</v>
      </c>
      <c r="G28" s="1" t="s">
        <v>15</v>
      </c>
      <c r="H28" s="1" t="s">
        <v>16</v>
      </c>
      <c r="I28" s="1" t="s">
        <v>17</v>
      </c>
      <c r="J28" s="1">
        <v>40</v>
      </c>
      <c r="K28" s="4">
        <f>Tabla13[[#This Row],[litros]]*0.9</f>
        <v>36</v>
      </c>
      <c r="L28" s="1" t="s">
        <v>18</v>
      </c>
    </row>
    <row r="29" spans="1:12" x14ac:dyDescent="0.25">
      <c r="A29" s="1">
        <v>2022</v>
      </c>
      <c r="B29" s="1" t="s">
        <v>28</v>
      </c>
      <c r="C29" s="2">
        <v>44762</v>
      </c>
      <c r="D29" s="2" t="str">
        <f>TEXT(C29,"dddd")</f>
        <v>miércoles</v>
      </c>
      <c r="E29" s="1" t="s">
        <v>14</v>
      </c>
      <c r="F29" s="1">
        <v>57665</v>
      </c>
      <c r="G29" s="1" t="s">
        <v>15</v>
      </c>
      <c r="H29" s="1" t="s">
        <v>16</v>
      </c>
      <c r="I29" s="1" t="s">
        <v>17</v>
      </c>
      <c r="J29" s="1">
        <v>120</v>
      </c>
      <c r="K29" s="4">
        <f>Tabla13[[#This Row],[litros]]*0.9</f>
        <v>108</v>
      </c>
      <c r="L29" s="1" t="s">
        <v>18</v>
      </c>
    </row>
    <row r="30" spans="1:12" x14ac:dyDescent="0.25">
      <c r="A30" s="1">
        <v>2022</v>
      </c>
      <c r="B30" s="1" t="s">
        <v>28</v>
      </c>
      <c r="C30" s="2">
        <v>44763</v>
      </c>
      <c r="D30" s="2" t="str">
        <f>TEXT(C30,"dddd")</f>
        <v>jueves</v>
      </c>
      <c r="E30" s="1" t="s">
        <v>14</v>
      </c>
      <c r="F30" s="1">
        <v>57668</v>
      </c>
      <c r="G30" s="1" t="s">
        <v>15</v>
      </c>
      <c r="H30" s="1" t="s">
        <v>16</v>
      </c>
      <c r="I30" s="1" t="s">
        <v>17</v>
      </c>
      <c r="J30" s="1">
        <v>160</v>
      </c>
      <c r="K30" s="4">
        <f>Tabla13[[#This Row],[litros]]*0.9</f>
        <v>144</v>
      </c>
      <c r="L30" s="1" t="s">
        <v>19</v>
      </c>
    </row>
    <row r="31" spans="1:12" x14ac:dyDescent="0.25">
      <c r="A31" s="1">
        <v>2022</v>
      </c>
      <c r="B31" s="1" t="s">
        <v>29</v>
      </c>
      <c r="C31" s="2">
        <v>44776</v>
      </c>
      <c r="D31" s="2" t="str">
        <f t="shared" ref="D31:D32" si="3">TEXT(C31,"dddd")</f>
        <v>miércoles</v>
      </c>
      <c r="E31" s="1" t="s">
        <v>14</v>
      </c>
      <c r="F31" s="1">
        <v>58995</v>
      </c>
      <c r="G31" s="1" t="s">
        <v>15</v>
      </c>
      <c r="H31" s="1" t="s">
        <v>16</v>
      </c>
      <c r="I31" s="1" t="s">
        <v>17</v>
      </c>
      <c r="J31" s="1">
        <v>60</v>
      </c>
      <c r="K31" s="4">
        <f>Tabla13[[#This Row],[litros]]*0.9</f>
        <v>54</v>
      </c>
      <c r="L31" s="1" t="s">
        <v>18</v>
      </c>
    </row>
    <row r="32" spans="1:12" x14ac:dyDescent="0.25">
      <c r="A32" s="1">
        <v>2022</v>
      </c>
      <c r="B32" s="1" t="s">
        <v>29</v>
      </c>
      <c r="C32" s="2">
        <v>44791</v>
      </c>
      <c r="D32" s="2" t="str">
        <f t="shared" si="3"/>
        <v>jueves</v>
      </c>
      <c r="E32" s="1" t="s">
        <v>14</v>
      </c>
      <c r="F32" s="1">
        <v>59442</v>
      </c>
      <c r="G32" s="1" t="s">
        <v>15</v>
      </c>
      <c r="H32" s="1" t="s">
        <v>16</v>
      </c>
      <c r="I32" s="1" t="s">
        <v>17</v>
      </c>
      <c r="J32" s="1">
        <v>250</v>
      </c>
      <c r="K32" s="4">
        <f>Tabla13[[#This Row],[litros]]*0.9</f>
        <v>225</v>
      </c>
      <c r="L32" s="1" t="s">
        <v>19</v>
      </c>
    </row>
    <row r="33" spans="1:13" x14ac:dyDescent="0.25">
      <c r="A33" s="1">
        <v>2022</v>
      </c>
      <c r="B33" s="1" t="s">
        <v>29</v>
      </c>
      <c r="C33" s="2">
        <v>44794</v>
      </c>
      <c r="D33" s="2" t="str">
        <f>TEXT(C33,"dddd")</f>
        <v>domingo</v>
      </c>
      <c r="E33" s="1" t="s">
        <v>14</v>
      </c>
      <c r="F33" s="1">
        <v>59479</v>
      </c>
      <c r="G33" s="1" t="s">
        <v>15</v>
      </c>
      <c r="H33" s="1" t="s">
        <v>16</v>
      </c>
      <c r="I33" s="1" t="s">
        <v>17</v>
      </c>
      <c r="J33" s="1">
        <v>160</v>
      </c>
      <c r="K33" s="4">
        <f>Tabla13[[#This Row],[litros]]*0.9</f>
        <v>144</v>
      </c>
      <c r="L33" s="1" t="s">
        <v>18</v>
      </c>
    </row>
    <row r="34" spans="1:13" x14ac:dyDescent="0.25">
      <c r="A34" s="1">
        <v>2022</v>
      </c>
      <c r="B34" s="1" t="s">
        <v>30</v>
      </c>
      <c r="C34" s="2">
        <v>44824</v>
      </c>
      <c r="D34" s="2" t="str">
        <f>TEXT(C34,"dddd")</f>
        <v>martes</v>
      </c>
      <c r="E34" s="1" t="s">
        <v>14</v>
      </c>
      <c r="F34" s="4">
        <v>60025</v>
      </c>
      <c r="G34" s="1" t="s">
        <v>15</v>
      </c>
      <c r="H34" s="1" t="s">
        <v>16</v>
      </c>
      <c r="I34" s="1" t="s">
        <v>17</v>
      </c>
      <c r="J34" s="1">
        <v>50</v>
      </c>
      <c r="K34" s="4">
        <f>Tabla13[[#This Row],[litros]]*0.9</f>
        <v>45</v>
      </c>
      <c r="L34" s="1" t="s">
        <v>18</v>
      </c>
    </row>
    <row r="35" spans="1:13" x14ac:dyDescent="0.25">
      <c r="A35" s="1">
        <v>2022</v>
      </c>
      <c r="B35" s="1" t="s">
        <v>30</v>
      </c>
      <c r="C35" s="2">
        <v>44823</v>
      </c>
      <c r="D35" s="2" t="str">
        <f t="shared" ref="D35:D41" si="4">TEXT(C35,"dddd")</f>
        <v>lunes</v>
      </c>
      <c r="E35" s="1" t="s">
        <v>14</v>
      </c>
      <c r="F35" s="1">
        <v>60446</v>
      </c>
      <c r="G35" s="1" t="s">
        <v>15</v>
      </c>
      <c r="H35" s="1" t="s">
        <v>16</v>
      </c>
      <c r="I35" s="1" t="s">
        <v>17</v>
      </c>
      <c r="J35" s="1">
        <v>110</v>
      </c>
      <c r="K35" s="4">
        <f>Tabla13[[#This Row],[litros]]*0.9</f>
        <v>99</v>
      </c>
      <c r="L35" s="1" t="s">
        <v>18</v>
      </c>
    </row>
    <row r="36" spans="1:13" x14ac:dyDescent="0.25">
      <c r="A36" s="1">
        <v>2022</v>
      </c>
      <c r="B36" s="1" t="s">
        <v>30</v>
      </c>
      <c r="C36" s="2">
        <v>44823</v>
      </c>
      <c r="D36" s="2" t="str">
        <f t="shared" si="4"/>
        <v>lunes</v>
      </c>
      <c r="E36" s="1" t="s">
        <v>14</v>
      </c>
      <c r="F36" s="1">
        <v>60447</v>
      </c>
      <c r="G36" s="1" t="s">
        <v>15</v>
      </c>
      <c r="H36" s="1" t="s">
        <v>16</v>
      </c>
      <c r="I36" s="1" t="s">
        <v>17</v>
      </c>
      <c r="J36" s="1">
        <v>70</v>
      </c>
      <c r="K36" s="4">
        <f>Tabla13[[#This Row],[litros]]*0.9</f>
        <v>63</v>
      </c>
      <c r="L36" s="1" t="s">
        <v>31</v>
      </c>
    </row>
    <row r="37" spans="1:13" x14ac:dyDescent="0.25">
      <c r="A37" s="1">
        <v>2022</v>
      </c>
      <c r="B37" s="1" t="s">
        <v>30</v>
      </c>
      <c r="C37" s="2">
        <v>44823</v>
      </c>
      <c r="D37" s="2" t="str">
        <f t="shared" si="4"/>
        <v>lunes</v>
      </c>
      <c r="E37" s="1" t="s">
        <v>14</v>
      </c>
      <c r="F37" s="1">
        <v>60441</v>
      </c>
      <c r="G37" s="1" t="s">
        <v>15</v>
      </c>
      <c r="H37" s="1" t="s">
        <v>16</v>
      </c>
      <c r="I37" s="1" t="s">
        <v>17</v>
      </c>
      <c r="J37" s="1">
        <v>100</v>
      </c>
      <c r="K37" s="4">
        <f>Tabla13[[#This Row],[litros]]*0.9</f>
        <v>90</v>
      </c>
      <c r="L37" s="1" t="s">
        <v>19</v>
      </c>
    </row>
    <row r="38" spans="1:13" x14ac:dyDescent="0.25">
      <c r="A38" s="1">
        <v>2022</v>
      </c>
      <c r="B38" s="1" t="s">
        <v>32</v>
      </c>
      <c r="C38" s="2">
        <v>44836</v>
      </c>
      <c r="D38" s="2" t="str">
        <f t="shared" si="4"/>
        <v>domingo</v>
      </c>
      <c r="E38" s="1" t="s">
        <v>14</v>
      </c>
      <c r="F38" s="1">
        <v>61036</v>
      </c>
      <c r="G38" s="1" t="s">
        <v>15</v>
      </c>
      <c r="H38" s="1" t="s">
        <v>16</v>
      </c>
      <c r="I38" s="1" t="s">
        <v>17</v>
      </c>
      <c r="J38" s="1">
        <v>120</v>
      </c>
      <c r="K38" s="4">
        <f>Tabla13[[#This Row],[litros]]*0.9</f>
        <v>108</v>
      </c>
      <c r="L38" s="1" t="s">
        <v>18</v>
      </c>
    </row>
    <row r="39" spans="1:13" x14ac:dyDescent="0.25">
      <c r="A39" s="1">
        <v>2022</v>
      </c>
      <c r="B39" s="1" t="s">
        <v>32</v>
      </c>
      <c r="C39" s="2">
        <v>44846</v>
      </c>
      <c r="D39" s="2" t="str">
        <f t="shared" si="4"/>
        <v>miércoles</v>
      </c>
      <c r="E39" s="1" t="s">
        <v>14</v>
      </c>
      <c r="F39" s="1">
        <v>61375</v>
      </c>
      <c r="G39" s="1" t="s">
        <v>15</v>
      </c>
      <c r="H39" s="1" t="s">
        <v>16</v>
      </c>
      <c r="I39" s="1" t="s">
        <v>17</v>
      </c>
      <c r="J39" s="1">
        <v>190</v>
      </c>
      <c r="K39" s="4">
        <f>Tabla13[[#This Row],[litros]]*0.9</f>
        <v>171</v>
      </c>
      <c r="L39" s="1" t="s">
        <v>19</v>
      </c>
    </row>
    <row r="40" spans="1:13" x14ac:dyDescent="0.25">
      <c r="A40" s="1">
        <v>2022</v>
      </c>
      <c r="B40" s="1" t="s">
        <v>32</v>
      </c>
      <c r="C40" s="2">
        <v>44850</v>
      </c>
      <c r="D40" s="2" t="str">
        <f t="shared" si="4"/>
        <v>domingo</v>
      </c>
      <c r="E40" s="1" t="s">
        <v>14</v>
      </c>
      <c r="F40" s="1">
        <v>61463</v>
      </c>
      <c r="G40" s="1" t="s">
        <v>15</v>
      </c>
      <c r="H40" s="1" t="s">
        <v>16</v>
      </c>
      <c r="I40" s="1" t="s">
        <v>17</v>
      </c>
      <c r="J40" s="1">
        <v>40</v>
      </c>
      <c r="K40" s="4">
        <f>Tabla13[[#This Row],[litros]]*0.9</f>
        <v>36</v>
      </c>
      <c r="L40" s="1" t="s">
        <v>18</v>
      </c>
    </row>
    <row r="41" spans="1:13" x14ac:dyDescent="0.25">
      <c r="A41" s="1">
        <v>2022</v>
      </c>
      <c r="B41" s="1" t="s">
        <v>32</v>
      </c>
      <c r="C41" s="2">
        <v>44850</v>
      </c>
      <c r="D41" s="2" t="str">
        <f t="shared" si="4"/>
        <v>domingo</v>
      </c>
      <c r="E41" s="1" t="s">
        <v>14</v>
      </c>
      <c r="F41" s="1">
        <v>61464</v>
      </c>
      <c r="G41" s="1" t="s">
        <v>15</v>
      </c>
      <c r="H41" s="1" t="s">
        <v>16</v>
      </c>
      <c r="I41" s="1" t="s">
        <v>17</v>
      </c>
      <c r="J41" s="1">
        <v>40</v>
      </c>
      <c r="K41" s="4">
        <f>Tabla13[[#This Row],[litros]]*0.9</f>
        <v>36</v>
      </c>
      <c r="L41" s="1" t="s">
        <v>24</v>
      </c>
    </row>
    <row r="42" spans="1:13" x14ac:dyDescent="0.25">
      <c r="A42" s="1">
        <v>2022</v>
      </c>
      <c r="B42" s="1" t="s">
        <v>32</v>
      </c>
      <c r="C42" s="2">
        <v>44845</v>
      </c>
      <c r="D42" s="2" t="str">
        <f>TEXT(C42,"dddd")</f>
        <v>martes</v>
      </c>
      <c r="E42" s="1" t="s">
        <v>14</v>
      </c>
      <c r="F42" s="1">
        <v>712164</v>
      </c>
      <c r="G42" s="1" t="s">
        <v>15</v>
      </c>
      <c r="H42" s="1" t="s">
        <v>33</v>
      </c>
      <c r="I42" s="1" t="s">
        <v>17</v>
      </c>
      <c r="J42" s="1">
        <v>30</v>
      </c>
      <c r="K42" s="4">
        <f>Tabla13[[#This Row],[litros]]*0.9</f>
        <v>27</v>
      </c>
      <c r="L42" s="1" t="s">
        <v>18</v>
      </c>
      <c r="M42" s="1" t="s">
        <v>34</v>
      </c>
    </row>
    <row r="43" spans="1:13" x14ac:dyDescent="0.25">
      <c r="A43" s="1">
        <v>2022</v>
      </c>
      <c r="B43" s="1" t="s">
        <v>35</v>
      </c>
      <c r="C43" s="2">
        <v>44896</v>
      </c>
      <c r="D43" s="2" t="str">
        <f t="shared" ref="D43:D46" si="5">TEXT(C43,"dddd")</f>
        <v>jueves</v>
      </c>
      <c r="E43" s="1" t="s">
        <v>14</v>
      </c>
      <c r="F43" s="1">
        <v>62958</v>
      </c>
      <c r="G43" s="1" t="s">
        <v>15</v>
      </c>
      <c r="H43" s="1" t="s">
        <v>16</v>
      </c>
      <c r="I43" s="1" t="s">
        <v>17</v>
      </c>
      <c r="J43" s="1">
        <v>90</v>
      </c>
      <c r="K43" s="4">
        <f>Tabla13[[#This Row],[litros]]*0.9</f>
        <v>81</v>
      </c>
      <c r="L43" s="1" t="s">
        <v>18</v>
      </c>
    </row>
    <row r="44" spans="1:13" x14ac:dyDescent="0.25">
      <c r="A44" s="1">
        <v>2022</v>
      </c>
      <c r="B44" s="1" t="s">
        <v>35</v>
      </c>
      <c r="C44" s="2">
        <v>44905</v>
      </c>
      <c r="D44" s="2" t="str">
        <f t="shared" si="5"/>
        <v>sábado</v>
      </c>
      <c r="E44" s="1" t="s">
        <v>14</v>
      </c>
      <c r="F44" s="1">
        <v>63035</v>
      </c>
      <c r="G44" s="1" t="s">
        <v>15</v>
      </c>
      <c r="H44" s="1" t="s">
        <v>16</v>
      </c>
      <c r="I44" s="1" t="s">
        <v>17</v>
      </c>
      <c r="J44" s="1">
        <v>45</v>
      </c>
      <c r="K44" s="4">
        <f>Tabla13[[#This Row],[litros]]*0.9</f>
        <v>40.5</v>
      </c>
      <c r="L44" s="1" t="s">
        <v>19</v>
      </c>
    </row>
    <row r="45" spans="1:13" x14ac:dyDescent="0.25">
      <c r="A45" s="1">
        <v>2022</v>
      </c>
      <c r="B45" s="1" t="s">
        <v>35</v>
      </c>
      <c r="C45" s="2">
        <v>44908</v>
      </c>
      <c r="D45" s="2" t="str">
        <f t="shared" si="5"/>
        <v>martes</v>
      </c>
      <c r="E45" s="1" t="s">
        <v>14</v>
      </c>
      <c r="F45" s="1">
        <v>63606</v>
      </c>
      <c r="G45" s="1" t="s">
        <v>15</v>
      </c>
      <c r="H45" s="1" t="s">
        <v>16</v>
      </c>
      <c r="I45" s="1" t="s">
        <v>17</v>
      </c>
      <c r="J45" s="1">
        <v>90</v>
      </c>
      <c r="K45" s="4">
        <f>Tabla13[[#This Row],[litros]]*0.9</f>
        <v>81</v>
      </c>
      <c r="L45" s="1" t="s">
        <v>18</v>
      </c>
    </row>
    <row r="46" spans="1:13" x14ac:dyDescent="0.25">
      <c r="A46" s="1">
        <v>2022</v>
      </c>
      <c r="B46" s="1" t="s">
        <v>35</v>
      </c>
      <c r="C46" s="2">
        <v>44917</v>
      </c>
      <c r="D46" s="2" t="str">
        <f t="shared" si="5"/>
        <v>jueves</v>
      </c>
      <c r="E46" s="1" t="s">
        <v>14</v>
      </c>
      <c r="F46" s="1">
        <v>63668</v>
      </c>
      <c r="G46" s="1" t="s">
        <v>15</v>
      </c>
      <c r="H46" s="1" t="s">
        <v>16</v>
      </c>
      <c r="I46" s="1" t="s">
        <v>17</v>
      </c>
      <c r="J46" s="1">
        <v>130</v>
      </c>
      <c r="K46" s="4">
        <f>Tabla13[[#This Row],[litros]]*0.9</f>
        <v>117</v>
      </c>
      <c r="L46" s="1" t="s">
        <v>18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Jeannette Espinoza Espinoza</cp:lastModifiedBy>
  <dcterms:created xsi:type="dcterms:W3CDTF">2022-12-12T14:52:19Z</dcterms:created>
  <dcterms:modified xsi:type="dcterms:W3CDTF">2022-12-13T14:45:22Z</dcterms:modified>
</cp:coreProperties>
</file>