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9315" windowHeight="3660" activeTab="1"/>
  </bookViews>
  <sheets>
    <sheet name="RESPUESTA 2" sheetId="1" r:id="rId1"/>
    <sheet name="RESPUESTA 4" sheetId="4" r:id="rId2"/>
  </sheets>
  <calcPr calcId="145621"/>
</workbook>
</file>

<file path=xl/calcChain.xml><?xml version="1.0" encoding="utf-8"?>
<calcChain xmlns="http://schemas.openxmlformats.org/spreadsheetml/2006/main">
  <c r="D15" i="4" l="1"/>
  <c r="D14" i="4"/>
  <c r="E13" i="4"/>
  <c r="D13" i="4"/>
  <c r="E12" i="4"/>
  <c r="D12" i="4"/>
  <c r="E11" i="4"/>
  <c r="D11" i="4"/>
  <c r="E10" i="4"/>
  <c r="D10" i="4"/>
  <c r="E9" i="4"/>
  <c r="D9" i="4"/>
  <c r="E8" i="4"/>
  <c r="D8" i="4"/>
  <c r="E7" i="4"/>
  <c r="D7" i="4"/>
  <c r="E6" i="4"/>
  <c r="D6" i="4"/>
  <c r="E5" i="4"/>
  <c r="D5" i="4"/>
  <c r="E4" i="4"/>
  <c r="D4" i="4"/>
</calcChain>
</file>

<file path=xl/sharedStrings.xml><?xml version="1.0" encoding="utf-8"?>
<sst xmlns="http://schemas.openxmlformats.org/spreadsheetml/2006/main" count="17" uniqueCount="13">
  <si>
    <t>Fecha</t>
  </si>
  <si>
    <t>Decreto</t>
  </si>
  <si>
    <t>Desde</t>
  </si>
  <si>
    <t>Monto</t>
  </si>
  <si>
    <t>Unidad Administradora</t>
  </si>
  <si>
    <t>Ministerio del Interior y Seguridad Publica</t>
  </si>
  <si>
    <t>DIDECO</t>
  </si>
  <si>
    <t>Periodo</t>
  </si>
  <si>
    <t>Cantidad de Test PCR APS comunal</t>
  </si>
  <si>
    <t>Positividad (%) de test PCR</t>
  </si>
  <si>
    <t>N° usuarios COVID (+) con estudio de contacto desde la APS</t>
  </si>
  <si>
    <t>N° funcionarios gestores de casos</t>
  </si>
  <si>
    <t>Transferencias estrategía 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</si>
</sst>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"/>
    <numFmt numFmtId="165" formatCode="_ &quot;$&quot;* #,##0_ ;_ &quot;$&quot;* \-#,##0_ ;_ &quot;$&quot;* &quot;-&quot;_ ;_ 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F9" sqref="F9"/>
    </sheetView>
  </sheetViews>
  <sheetFormatPr baseColWidth="10" defaultRowHeight="15" x14ac:dyDescent="0.25"/>
  <cols>
    <col min="1" max="1" width="11.42578125" style="1"/>
    <col min="2" max="3" width="11.42578125" style="6"/>
    <col min="4" max="4" width="27.140625" style="6" customWidth="1"/>
    <col min="5" max="5" width="12.5703125" style="6" bestFit="1" customWidth="1"/>
    <col min="6" max="6" width="20.85546875" style="6" customWidth="1"/>
  </cols>
  <sheetData>
    <row r="1" spans="2:6" ht="30" x14ac:dyDescent="0.25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</row>
    <row r="2" spans="2:6" ht="30" x14ac:dyDescent="0.25">
      <c r="B2" s="5">
        <v>43984</v>
      </c>
      <c r="C2" s="2">
        <v>806</v>
      </c>
      <c r="D2" s="2" t="s">
        <v>5</v>
      </c>
      <c r="E2" s="3">
        <v>772898923</v>
      </c>
      <c r="F2" s="3" t="s">
        <v>6</v>
      </c>
    </row>
    <row r="3" spans="2:6" ht="30" x14ac:dyDescent="0.25">
      <c r="B3" s="5">
        <v>44063</v>
      </c>
      <c r="C3" s="2">
        <v>1044</v>
      </c>
      <c r="D3" s="2" t="s">
        <v>5</v>
      </c>
      <c r="E3" s="4">
        <v>919177747</v>
      </c>
      <c r="F3" s="4" t="s">
        <v>6</v>
      </c>
    </row>
    <row r="4" spans="2:6" ht="30" x14ac:dyDescent="0.25">
      <c r="B4" s="5">
        <v>44373</v>
      </c>
      <c r="C4" s="2">
        <v>999</v>
      </c>
      <c r="D4" s="2" t="s">
        <v>5</v>
      </c>
      <c r="E4" s="4">
        <v>477277304</v>
      </c>
      <c r="F4" s="4" t="s">
        <v>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6"/>
  <sheetViews>
    <sheetView tabSelected="1" topLeftCell="B1" workbookViewId="0">
      <selection activeCell="E19" sqref="E19"/>
    </sheetView>
  </sheetViews>
  <sheetFormatPr baseColWidth="10" defaultRowHeight="15" x14ac:dyDescent="0.25"/>
  <cols>
    <col min="1" max="1" width="11.42578125" style="6"/>
    <col min="2" max="2" width="14.7109375" style="6" customWidth="1"/>
    <col min="3" max="3" width="19.140625" style="6" customWidth="1"/>
    <col min="4" max="4" width="18.42578125" style="6" customWidth="1"/>
    <col min="5" max="5" width="17.28515625" style="6" customWidth="1"/>
    <col min="6" max="6" width="19.7109375" style="6" customWidth="1"/>
  </cols>
  <sheetData>
    <row r="3" spans="1:6" ht="60" x14ac:dyDescent="0.25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  <c r="F3" s="9" t="s">
        <v>12</v>
      </c>
    </row>
    <row r="4" spans="1:6" x14ac:dyDescent="0.25">
      <c r="A4" s="10">
        <v>43983</v>
      </c>
      <c r="B4" s="11">
        <v>1442</v>
      </c>
      <c r="C4" s="12">
        <v>0.57628294036061023</v>
      </c>
      <c r="D4" s="11">
        <f>211+175+551+316</f>
        <v>1253</v>
      </c>
      <c r="E4" s="11">
        <f>6+10+9+8</f>
        <v>33</v>
      </c>
      <c r="F4" s="13">
        <v>0</v>
      </c>
    </row>
    <row r="5" spans="1:6" x14ac:dyDescent="0.25">
      <c r="A5" s="10">
        <v>44013</v>
      </c>
      <c r="B5" s="11">
        <v>1999</v>
      </c>
      <c r="C5" s="12">
        <v>0.15657828914457228</v>
      </c>
      <c r="D5" s="11">
        <f>173+59+362+135</f>
        <v>729</v>
      </c>
      <c r="E5" s="11">
        <f>6+12+8+8</f>
        <v>34</v>
      </c>
      <c r="F5" s="13">
        <v>85023437</v>
      </c>
    </row>
    <row r="6" spans="1:6" x14ac:dyDescent="0.25">
      <c r="A6" s="10">
        <v>44044</v>
      </c>
      <c r="B6" s="11">
        <v>2595</v>
      </c>
      <c r="C6" s="12">
        <v>7.5144508670520235E-2</v>
      </c>
      <c r="D6" s="11">
        <f>98+81+104+97</f>
        <v>380</v>
      </c>
      <c r="E6" s="11">
        <f>6+12+7+8</f>
        <v>33</v>
      </c>
      <c r="F6" s="13">
        <v>0</v>
      </c>
    </row>
    <row r="7" spans="1:6" x14ac:dyDescent="0.25">
      <c r="A7" s="10">
        <v>44075</v>
      </c>
      <c r="B7" s="11">
        <v>2936</v>
      </c>
      <c r="C7" s="12">
        <v>2.9632152588555859E-2</v>
      </c>
      <c r="D7" s="11">
        <f>67+45+54+52</f>
        <v>218</v>
      </c>
      <c r="E7" s="11">
        <f>10+12+6+8</f>
        <v>36</v>
      </c>
      <c r="F7" s="13">
        <v>0</v>
      </c>
    </row>
    <row r="8" spans="1:6" x14ac:dyDescent="0.25">
      <c r="A8" s="10">
        <v>44105</v>
      </c>
      <c r="B8" s="11">
        <v>2444</v>
      </c>
      <c r="C8" s="12">
        <v>3.2324058919803604E-2</v>
      </c>
      <c r="D8" s="11">
        <f>44+67+59+48</f>
        <v>218</v>
      </c>
      <c r="E8" s="11">
        <f t="shared" ref="E8:E9" si="0">10+12+5+8</f>
        <v>35</v>
      </c>
      <c r="F8" s="13">
        <v>45475234</v>
      </c>
    </row>
    <row r="9" spans="1:6" x14ac:dyDescent="0.25">
      <c r="A9" s="10">
        <v>44136</v>
      </c>
      <c r="B9" s="11">
        <v>1796</v>
      </c>
      <c r="C9" s="12">
        <v>3.3964365256124722E-2</v>
      </c>
      <c r="D9" s="11">
        <f>44+42+48+47</f>
        <v>181</v>
      </c>
      <c r="E9" s="11">
        <f t="shared" si="0"/>
        <v>35</v>
      </c>
      <c r="F9" s="13">
        <v>57201508</v>
      </c>
    </row>
    <row r="10" spans="1:6" x14ac:dyDescent="0.25">
      <c r="A10" s="10">
        <v>44166</v>
      </c>
      <c r="B10" s="11">
        <v>1872</v>
      </c>
      <c r="C10" s="12">
        <v>6.7307692307692304E-2</v>
      </c>
      <c r="D10" s="11">
        <f>50+40+185</f>
        <v>275</v>
      </c>
      <c r="E10" s="11">
        <f>9+12+5+8</f>
        <v>34</v>
      </c>
      <c r="F10" s="13">
        <v>0</v>
      </c>
    </row>
    <row r="11" spans="1:6" x14ac:dyDescent="0.25">
      <c r="A11" s="10">
        <v>44197</v>
      </c>
      <c r="B11" s="11">
        <v>2399</v>
      </c>
      <c r="C11" s="12">
        <v>9.0871196331804918E-2</v>
      </c>
      <c r="D11" s="11">
        <f>37+59+53+73</f>
        <v>222</v>
      </c>
      <c r="E11" s="11">
        <f>9+10+6+8</f>
        <v>33</v>
      </c>
      <c r="F11" s="13">
        <v>0</v>
      </c>
    </row>
    <row r="12" spans="1:6" x14ac:dyDescent="0.25">
      <c r="A12" s="10">
        <v>44228</v>
      </c>
      <c r="B12" s="11">
        <v>1833</v>
      </c>
      <c r="C12" s="12">
        <v>0.11674849972722313</v>
      </c>
      <c r="D12" s="11">
        <f>72+71+57+57</f>
        <v>257</v>
      </c>
      <c r="E12" s="11">
        <f>8+11+5+8</f>
        <v>32</v>
      </c>
      <c r="F12" s="13">
        <v>23827024</v>
      </c>
    </row>
    <row r="13" spans="1:6" x14ac:dyDescent="0.25">
      <c r="A13" s="10">
        <v>44256</v>
      </c>
      <c r="B13" s="11">
        <v>3951</v>
      </c>
      <c r="C13" s="12">
        <v>0.13464945583396609</v>
      </c>
      <c r="D13" s="11">
        <f>64+80+196+191</f>
        <v>531</v>
      </c>
      <c r="E13" s="11">
        <f>8+13+7+10</f>
        <v>38</v>
      </c>
      <c r="F13" s="13">
        <v>56867199</v>
      </c>
    </row>
    <row r="14" spans="1:6" x14ac:dyDescent="0.25">
      <c r="A14" s="10">
        <v>44287</v>
      </c>
      <c r="B14" s="11">
        <v>2842</v>
      </c>
      <c r="C14" s="12">
        <v>0.17804363124560169</v>
      </c>
      <c r="D14" s="11">
        <f>231+199+241+258</f>
        <v>929</v>
      </c>
      <c r="E14" s="14">
        <v>40</v>
      </c>
      <c r="F14" s="13">
        <v>0</v>
      </c>
    </row>
    <row r="15" spans="1:6" x14ac:dyDescent="0.25">
      <c r="A15" s="10">
        <v>44317</v>
      </c>
      <c r="B15" s="11">
        <v>2544</v>
      </c>
      <c r="C15" s="12">
        <v>0.12893081761006289</v>
      </c>
      <c r="D15" s="11">
        <f>233+218+236+466</f>
        <v>1153</v>
      </c>
      <c r="E15" s="14">
        <v>42</v>
      </c>
      <c r="F15" s="13">
        <v>0</v>
      </c>
    </row>
    <row r="16" spans="1:6" x14ac:dyDescent="0.25">
      <c r="A16" s="10">
        <v>44348</v>
      </c>
      <c r="B16" s="11">
        <v>2649</v>
      </c>
      <c r="C16" s="12">
        <v>0.1226878067195168</v>
      </c>
      <c r="D16" s="14">
        <v>1512</v>
      </c>
      <c r="E16" s="14">
        <v>45</v>
      </c>
      <c r="F16" s="13">
        <v>68986288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RESPUESTA 2</vt:lpstr>
      <vt:lpstr>RESPUESTA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Jeannette Espinoza Espinoza</dc:creator>
  <cp:lastModifiedBy>Jeannette Espinoza Espinoza</cp:lastModifiedBy>
  <dcterms:created xsi:type="dcterms:W3CDTF">2021-09-06T18:12:55Z</dcterms:created>
  <dcterms:modified xsi:type="dcterms:W3CDTF">2021-09-06T18:32:15Z</dcterms:modified>
</cp:coreProperties>
</file>